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60" tabRatio="728"/>
  </bookViews>
  <sheets>
    <sheet name="地市透视表" sheetId="5" r:id="rId1"/>
    <sheet name="汇总" sheetId="2" r:id="rId2"/>
    <sheet name="衢州" sheetId="73" r:id="rId3"/>
    <sheet name="舟山" sheetId="74" r:id="rId4"/>
  </sheets>
  <definedNames>
    <definedName name="_xlnm._FilterDatabase" localSheetId="1" hidden="1">汇总!#REF!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<sst xmlns="http://schemas.openxmlformats.org/spreadsheetml/2006/main" count="1344" uniqueCount="541">
  <si>
    <t>地市</t>
  </si>
  <si>
    <t>资产条数</t>
  </si>
  <si>
    <t>资产原值（元）</t>
  </si>
  <si>
    <t>资产净值（元）</t>
  </si>
  <si>
    <t>净值/原值</t>
  </si>
  <si>
    <t>评估价（元）</t>
  </si>
  <si>
    <t>衢州</t>
  </si>
  <si>
    <t>舟山</t>
  </si>
  <si>
    <t>合计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</si>
  <si>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</si>
  <si>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</si>
  <si>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</si>
  <si>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</si>
  <si>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</si>
  <si>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</si>
  <si>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</si>
  <si>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</si>
  <si>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</si>
  <si>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3P空调</t>
  </si>
  <si>
    <t>个</t>
  </si>
  <si>
    <t>开关电源</t>
  </si>
  <si>
    <t>组合式</t>
  </si>
  <si>
    <t>铝芯电缆</t>
  </si>
  <si>
    <t>米</t>
  </si>
  <si>
    <t>17160元/吨×出铝率</t>
  </si>
  <si>
    <t>普通空调基站智能空调控制器</t>
  </si>
  <si>
    <t>1980元/吨</t>
  </si>
  <si>
    <t>开关电源模块</t>
  </si>
  <si>
    <t>配电箱</t>
  </si>
  <si>
    <t>防雷箱</t>
  </si>
  <si>
    <t>过压保护器</t>
  </si>
  <si>
    <t>变压器</t>
  </si>
  <si>
    <t>灶台（铁质）</t>
  </si>
  <si>
    <t>内外机成套</t>
  </si>
  <si>
    <t>套</t>
  </si>
  <si>
    <t>/</t>
  </si>
  <si>
    <t>RRU安装架</t>
  </si>
  <si>
    <t>铁件</t>
  </si>
  <si>
    <t>架</t>
  </si>
  <si>
    <t>壁挂空调</t>
  </si>
  <si>
    <t>标牌标签</t>
  </si>
  <si>
    <t>低压避雷设施</t>
  </si>
  <si>
    <t>电表</t>
  </si>
  <si>
    <t>电表箱</t>
  </si>
  <si>
    <t>电力电缆（铝）</t>
  </si>
  <si>
    <t>铝线</t>
  </si>
  <si>
    <t>根</t>
  </si>
  <si>
    <t>电力电缆（铜）</t>
  </si>
  <si>
    <t>铜线</t>
  </si>
  <si>
    <t>70210元/吨×出铜率</t>
  </si>
  <si>
    <t>电源转换模块</t>
  </si>
  <si>
    <t>动环监控</t>
  </si>
  <si>
    <t>分路计量设备</t>
  </si>
  <si>
    <t>交流配电箱</t>
  </si>
  <si>
    <t>空调控制器</t>
  </si>
  <si>
    <t>空调控制器控制器红外模块</t>
  </si>
  <si>
    <t>嵌入式开关电源</t>
  </si>
  <si>
    <t>缺模块</t>
  </si>
  <si>
    <t>一体化电源箱</t>
  </si>
  <si>
    <t>油机转换箱</t>
  </si>
  <si>
    <t>组合式开关电源</t>
  </si>
  <si>
    <t>一体化机柜（风扇型）</t>
  </si>
  <si>
    <t>（风扇型）</t>
  </si>
  <si>
    <t>台</t>
  </si>
  <si>
    <t>一体化机柜(空调型)</t>
  </si>
  <si>
    <t>（空调型）</t>
  </si>
  <si>
    <t>一体化机柜（空调型）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</si>
  <si>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</si>
  <si>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</si>
  <si>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</si>
  <si>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</si>
  <si>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</si>
  <si>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</si>
  <si>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</si>
  <si>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</si>
  <si>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</si>
  <si>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</si>
  <si>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</si>
  <si>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</si>
  <si>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</si>
  <si>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</si>
  <si>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衢州铁塔〔2025〕38号</t>
  </si>
  <si>
    <t>330800314875</t>
  </si>
  <si>
    <t>动环监控设备FSU</t>
  </si>
  <si>
    <t>动力及环境监控单元主设备室内型成套设备</t>
  </si>
  <si>
    <t>龙游塔石王村</t>
  </si>
  <si>
    <t>330825908000000258</t>
  </si>
  <si>
    <t>330800313241</t>
  </si>
  <si>
    <t>动力及环境监控单元主设备室外型成套设备</t>
  </si>
  <si>
    <t>龙游横山儒大门</t>
  </si>
  <si>
    <t>330825908000000048</t>
  </si>
  <si>
    <t>330800126763</t>
  </si>
  <si>
    <t>专用空调</t>
  </si>
  <si>
    <t>空调</t>
  </si>
  <si>
    <t>CS-C2717FWY2</t>
  </si>
  <si>
    <t>龙游下田畈</t>
  </si>
  <si>
    <t>330825908000000502</t>
  </si>
  <si>
    <t>330800311025</t>
  </si>
  <si>
    <t>48V/300A高效系统(50A高效模块，共用电源系统，三相交流输入)100A</t>
  </si>
  <si>
    <t>龙游横路祝西</t>
  </si>
  <si>
    <t>330825500000000080</t>
  </si>
  <si>
    <t>330800306335</t>
  </si>
  <si>
    <t>(北京融和创)-空调及空调零部件-空调</t>
  </si>
  <si>
    <t>3P 三相柜式（单冷）</t>
  </si>
  <si>
    <t>龙游盛龙力杆厂</t>
  </si>
  <si>
    <t>330825908000000524</t>
  </si>
  <si>
    <t>330800338298</t>
  </si>
  <si>
    <t>普通空调柜式</t>
  </si>
  <si>
    <t>3P单冷三相整机</t>
  </si>
  <si>
    <t>龙游党校搬迁</t>
  </si>
  <si>
    <t>330825500000001127</t>
  </si>
  <si>
    <t>330800112422</t>
  </si>
  <si>
    <t>CS-C2717FWY3</t>
  </si>
  <si>
    <t>龙游东西邵</t>
  </si>
  <si>
    <t>330825908000000558</t>
  </si>
  <si>
    <t>330800320372</t>
  </si>
  <si>
    <t>普通空调壁挂</t>
  </si>
  <si>
    <t>2P单冷单相整机</t>
  </si>
  <si>
    <t>龙游方门街</t>
  </si>
  <si>
    <t>330825908000000458</t>
  </si>
  <si>
    <t>330800311109</t>
  </si>
  <si>
    <t>龙游塔石鸿陆夏</t>
  </si>
  <si>
    <t>330825500000000042</t>
  </si>
  <si>
    <t>330800318857</t>
  </si>
  <si>
    <t>龙游泽基</t>
  </si>
  <si>
    <t>330825908000000574</t>
  </si>
  <si>
    <t>330800315495</t>
  </si>
  <si>
    <t>龙游小南海吕家</t>
  </si>
  <si>
    <t>330825600000000280</t>
  </si>
  <si>
    <t>330800126762</t>
  </si>
  <si>
    <t>龙游张家埠二</t>
  </si>
  <si>
    <t>330825908000000444</t>
  </si>
  <si>
    <t>330800003539</t>
  </si>
  <si>
    <t>3P柜机</t>
  </si>
  <si>
    <t>龙游打铁岗</t>
  </si>
  <si>
    <t>33082500000031</t>
  </si>
  <si>
    <t>330800314609</t>
  </si>
  <si>
    <t>动力及环境监控单元</t>
  </si>
  <si>
    <t>主设备室内型成套设备基本配置模型</t>
  </si>
  <si>
    <t>开化白鹤山</t>
  </si>
  <si>
    <t>330824500000000082</t>
  </si>
  <si>
    <t>330800314465</t>
  </si>
  <si>
    <t>ZXM10/EISU</t>
  </si>
  <si>
    <t>开化柏林村</t>
  </si>
  <si>
    <t>33082400000030</t>
  </si>
  <si>
    <t>330800314470</t>
  </si>
  <si>
    <t>开化城关丰新</t>
  </si>
  <si>
    <t>33082400000031</t>
  </si>
  <si>
    <t>330800315171</t>
  </si>
  <si>
    <t>开化付子坑</t>
  </si>
  <si>
    <t>33082400000086</t>
  </si>
  <si>
    <t>330800315170</t>
  </si>
  <si>
    <t>开化河家边</t>
  </si>
  <si>
    <t>33082400000084</t>
  </si>
  <si>
    <t>330800322900</t>
  </si>
  <si>
    <t>主设备室内型成套设备双柜配置模型</t>
  </si>
  <si>
    <t>开化炉新二号隧道东口</t>
  </si>
  <si>
    <t>330824500000000132</t>
  </si>
  <si>
    <t>330800318976</t>
  </si>
  <si>
    <t>开化林山菖蒲</t>
  </si>
  <si>
    <t>330824908000000349</t>
  </si>
  <si>
    <t>330800315341</t>
  </si>
  <si>
    <t>开化齐溪汪家</t>
  </si>
  <si>
    <t>330824500000000044</t>
  </si>
  <si>
    <t>330800124537</t>
  </si>
  <si>
    <t>48-400A(50A模块)-100</t>
  </si>
  <si>
    <t>开化余村</t>
  </si>
  <si>
    <t>330824908000000687</t>
  </si>
  <si>
    <t>330800124548</t>
  </si>
  <si>
    <t>开化大坂湾</t>
  </si>
  <si>
    <t>330824908000000573</t>
  </si>
  <si>
    <t>330800314738</t>
  </si>
  <si>
    <t>开化汗典红木</t>
  </si>
  <si>
    <t>330824908000000206</t>
  </si>
  <si>
    <t>330800314586</t>
  </si>
  <si>
    <t>开化青阳荆生坞</t>
  </si>
  <si>
    <t>330824500000000075</t>
  </si>
  <si>
    <t>330800315027</t>
  </si>
  <si>
    <t>开化苏庄塘头</t>
  </si>
  <si>
    <t>330824908000000158</t>
  </si>
  <si>
    <t>330800310460</t>
  </si>
  <si>
    <t>开化张湾凉亭</t>
  </si>
  <si>
    <t>330824500000000070</t>
  </si>
  <si>
    <t>330800315747</t>
  </si>
  <si>
    <t>动力及环境监控单元主设备设备室内型成套设备</t>
  </si>
  <si>
    <t>开化池淮工业园</t>
  </si>
  <si>
    <t>330824500000000009</t>
  </si>
  <si>
    <t>330800335508</t>
  </si>
  <si>
    <t>开化池淮镇</t>
  </si>
  <si>
    <t>330824908000000124</t>
  </si>
  <si>
    <t>330800318761</t>
  </si>
  <si>
    <t>开化国土资源局</t>
  </si>
  <si>
    <t>330824908000000202</t>
  </si>
  <si>
    <t>330800314525</t>
  </si>
  <si>
    <t>开化杨林柏林</t>
  </si>
  <si>
    <t>330824500000000008</t>
  </si>
  <si>
    <t>330800315842</t>
  </si>
  <si>
    <t>开化杨林霞光</t>
  </si>
  <si>
    <t>330824500000000002</t>
  </si>
  <si>
    <t>330800326506</t>
  </si>
  <si>
    <t>48V/600A高效系统(50A高效模块)150A</t>
  </si>
  <si>
    <t>开化桐村建平</t>
  </si>
  <si>
    <t>330824908000000183</t>
  </si>
  <si>
    <t>330800361167</t>
  </si>
  <si>
    <t>外市电引入</t>
  </si>
  <si>
    <t>项</t>
  </si>
  <si>
    <t>外市电线路整治</t>
  </si>
  <si>
    <t>江山弓坞村</t>
  </si>
  <si>
    <t>330881908000000320</t>
  </si>
  <si>
    <t>330800346263</t>
  </si>
  <si>
    <t>江山清湖</t>
  </si>
  <si>
    <t>330881908000000666</t>
  </si>
  <si>
    <t>330800306911</t>
  </si>
  <si>
    <t>费用类资产</t>
  </si>
  <si>
    <t>江山西安坂</t>
  </si>
  <si>
    <t>330881500000000026</t>
  </si>
  <si>
    <t>330800311415</t>
  </si>
  <si>
    <t>江山峡口田丰</t>
  </si>
  <si>
    <t>330881500000000116</t>
  </si>
  <si>
    <t>330800304132</t>
  </si>
  <si>
    <t>(北京融和创)-美的空调</t>
  </si>
  <si>
    <t>三相</t>
  </si>
  <si>
    <t>江山石门达蓬</t>
  </si>
  <si>
    <t>33088100000026</t>
  </si>
  <si>
    <t>330800334215</t>
  </si>
  <si>
    <t>电力引入扩容资产</t>
  </si>
  <si>
    <t>直流计量终端6分路</t>
  </si>
  <si>
    <t>330800310241</t>
  </si>
  <si>
    <t>虎山山川坛</t>
  </si>
  <si>
    <t>330881908000001230</t>
  </si>
  <si>
    <t>330800112224</t>
  </si>
  <si>
    <t>SAP-G501H</t>
  </si>
  <si>
    <t>江山官田坞</t>
  </si>
  <si>
    <t>330881908000000497</t>
  </si>
  <si>
    <t>330800123116</t>
  </si>
  <si>
    <t>SPW-V253DHL5</t>
  </si>
  <si>
    <t>江山老虎坞</t>
  </si>
  <si>
    <t>330881908000000234</t>
  </si>
  <si>
    <t>330800112217</t>
  </si>
  <si>
    <t>江山树埂头(洪家)</t>
  </si>
  <si>
    <t>330881908000000503</t>
  </si>
  <si>
    <t>330800123290</t>
  </si>
  <si>
    <t>KF-72L-JH1SN(R2)</t>
  </si>
  <si>
    <t>江山物流中心</t>
  </si>
  <si>
    <t>330881908000000538</t>
  </si>
  <si>
    <t>330800111702</t>
  </si>
  <si>
    <t>清湖灵山</t>
  </si>
  <si>
    <t>330881908000001071</t>
  </si>
  <si>
    <t>330800123442</t>
  </si>
  <si>
    <t>通用空调</t>
  </si>
  <si>
    <t>kF-71LW-Z5</t>
  </si>
  <si>
    <t>江山峡口王村</t>
  </si>
  <si>
    <t>330881908000000699</t>
  </si>
  <si>
    <t>330800123055</t>
  </si>
  <si>
    <t>江山新村-2</t>
  </si>
  <si>
    <t>330881908000000634</t>
  </si>
  <si>
    <t>330800111641</t>
  </si>
  <si>
    <t>KF-50GW-JH1(R2)</t>
  </si>
  <si>
    <t>衢州桐子坞口</t>
  </si>
  <si>
    <t>330803908000000585</t>
  </si>
  <si>
    <t>330800129174</t>
  </si>
  <si>
    <t>KF-50GW-JH(2)</t>
  </si>
  <si>
    <t>衢州仙洞</t>
  </si>
  <si>
    <t>330803908000000592</t>
  </si>
  <si>
    <t>330800308774</t>
  </si>
  <si>
    <t>衢江上方葱口-2</t>
  </si>
  <si>
    <t>330803908000000386</t>
  </si>
  <si>
    <t>330800102414</t>
  </si>
  <si>
    <t>48V-600A(50A模块)-100</t>
  </si>
  <si>
    <t>衢州松园村</t>
  </si>
  <si>
    <t>330803908000000675</t>
  </si>
  <si>
    <t>330800309702_2</t>
  </si>
  <si>
    <t>一体化机柜</t>
  </si>
  <si>
    <t>二组200Ah电池空间</t>
  </si>
  <si>
    <t>衢江廿里马博吴</t>
  </si>
  <si>
    <t>330803500000000050</t>
  </si>
  <si>
    <t>330800105893</t>
  </si>
  <si>
    <t>48V-300A(50A模块)150</t>
  </si>
  <si>
    <t>衢江东滨路</t>
  </si>
  <si>
    <t>330803908000000921</t>
  </si>
  <si>
    <t>330800101373</t>
  </si>
  <si>
    <t>48V-600A(50A模块)-150</t>
  </si>
  <si>
    <t>衢州奥科特公司</t>
  </si>
  <si>
    <t>330803908000000532</t>
  </si>
  <si>
    <t>330800101374</t>
  </si>
  <si>
    <t>供电计量设备</t>
  </si>
  <si>
    <t>XL-3</t>
  </si>
  <si>
    <t>330800115735</t>
  </si>
  <si>
    <t>面</t>
  </si>
  <si>
    <t>H40V385-D</t>
  </si>
  <si>
    <t>330800126736</t>
  </si>
  <si>
    <t>KFRD-72LW-JHS(2)</t>
  </si>
  <si>
    <t>330800329609</t>
  </si>
  <si>
    <t>机房配套扩容资产</t>
  </si>
  <si>
    <t>RRU安装架室内RRU安装架</t>
  </si>
  <si>
    <t>330800338218</t>
  </si>
  <si>
    <t>监控传感器智能门禁配套物资电源转换模块</t>
  </si>
  <si>
    <t>330800338619</t>
  </si>
  <si>
    <t>330800349895</t>
  </si>
  <si>
    <t>模块</t>
  </si>
  <si>
    <t>普通空调基站智能空调控制器控制器红外模块</t>
  </si>
  <si>
    <t>330800350580</t>
  </si>
  <si>
    <t>基站机房扩容资产</t>
  </si>
  <si>
    <t>铜芯电缆</t>
  </si>
  <si>
    <t>1KV以下电力电缆铜芯阻燃聚氯乙烯绝缘聚氯乙烯护套软电缆ZA-RVV 1*25mm2红</t>
  </si>
  <si>
    <t>330800349036</t>
  </si>
  <si>
    <t>电源扩容资产</t>
  </si>
  <si>
    <t>低压智能电表三相四路</t>
  </si>
  <si>
    <t>衢江东迹大桥搬迁</t>
  </si>
  <si>
    <t>330803500010001616</t>
  </si>
  <si>
    <t>330800349037</t>
  </si>
  <si>
    <t>330800341975</t>
  </si>
  <si>
    <t>衢州天润发</t>
  </si>
  <si>
    <t>330802908000000506</t>
  </si>
  <si>
    <t>330800304031</t>
  </si>
  <si>
    <t>嵌入式高频开关电源-48V/300A高效系统(50A高效模块，共用电源系统，三相交流输入)-100A</t>
  </si>
  <si>
    <t>衢州万川</t>
  </si>
  <si>
    <t>330802908000000259</t>
  </si>
  <si>
    <t>330800309951</t>
  </si>
  <si>
    <t>(省邮电工程)-油机切换箱-油机切换箱</t>
  </si>
  <si>
    <t>端子排：100A/4P</t>
  </si>
  <si>
    <t>衢州双港吕家</t>
  </si>
  <si>
    <t>33080201000052</t>
  </si>
  <si>
    <t>330800326713</t>
  </si>
  <si>
    <t>衢州巨化运输公司-2</t>
  </si>
  <si>
    <t>330802908000000032</t>
  </si>
  <si>
    <t>330800319006</t>
  </si>
  <si>
    <t>衢州官庄</t>
  </si>
  <si>
    <t>330802908000000078</t>
  </si>
  <si>
    <t>330800317650</t>
  </si>
  <si>
    <t>衢州江滨遗址公园</t>
  </si>
  <si>
    <t>330802500000000089</t>
  </si>
  <si>
    <t>330800310243</t>
  </si>
  <si>
    <t>衢州巨化浙安公司</t>
  </si>
  <si>
    <t>330802908000000820</t>
  </si>
  <si>
    <t>330800123614</t>
  </si>
  <si>
    <t>KFRD-72L-JH1SM(R2)</t>
  </si>
  <si>
    <t>衢州中医院住院楼</t>
  </si>
  <si>
    <t>330802908000000410</t>
  </si>
  <si>
    <t>330800112358</t>
  </si>
  <si>
    <t>LF-7W-17FWY2</t>
  </si>
  <si>
    <t>衢州石梁梅村</t>
  </si>
  <si>
    <t>330802908000000964</t>
  </si>
  <si>
    <t>330800322481</t>
  </si>
  <si>
    <t>330800129047</t>
  </si>
  <si>
    <t>KF-50G-HV8(5)</t>
  </si>
  <si>
    <t>衢州厂前路</t>
  </si>
  <si>
    <t>330802908001900451</t>
  </si>
  <si>
    <t>330800123087</t>
  </si>
  <si>
    <t>衢州汽车城</t>
  </si>
  <si>
    <t>330802908000000386</t>
  </si>
  <si>
    <t>330800319027</t>
  </si>
  <si>
    <t>衢州窑坪</t>
  </si>
  <si>
    <t>330802908000000325</t>
  </si>
  <si>
    <t>330800319051</t>
  </si>
  <si>
    <t>衢州里前坞</t>
  </si>
  <si>
    <t>330802908000000373</t>
  </si>
  <si>
    <t>330800123527</t>
  </si>
  <si>
    <t>通用空调-通用空调</t>
  </si>
  <si>
    <t>衢州金凯大酒店</t>
  </si>
  <si>
    <t>330802908000000613</t>
  </si>
  <si>
    <t>330800123528</t>
  </si>
  <si>
    <t>SAP-N483CHA</t>
  </si>
  <si>
    <t>330800103831</t>
  </si>
  <si>
    <t>低压配电箱</t>
  </si>
  <si>
    <t>DPJ-380-63B</t>
  </si>
  <si>
    <t>衢州八角楼</t>
  </si>
  <si>
    <t>330802908000000806</t>
  </si>
  <si>
    <t>330800119590</t>
  </si>
  <si>
    <t>八角楼C网基站X01-直流供电系统-组合开关电源屏</t>
  </si>
  <si>
    <t>PS48300-3B-2900</t>
  </si>
  <si>
    <t>330800332787</t>
  </si>
  <si>
    <t>330800343600</t>
  </si>
  <si>
    <t>通用配件电表箱250mm*400mm*140mm</t>
  </si>
  <si>
    <t>330800300858</t>
  </si>
  <si>
    <t>常山辉埠工业区管委会基站X01-直流供电系统-组合开关电源屏</t>
  </si>
  <si>
    <t>常山辉埠工业园区管委会</t>
  </si>
  <si>
    <t>330822908000000528</t>
  </si>
  <si>
    <t>330800300861</t>
  </si>
  <si>
    <t>330800300862</t>
  </si>
  <si>
    <t>常山辉埠工业区管委会基站分体空调系统-室内机</t>
  </si>
  <si>
    <t>KF-72W-SNG354</t>
  </si>
  <si>
    <t>330800316950</t>
  </si>
  <si>
    <t>330800341670</t>
  </si>
  <si>
    <t>330800110489</t>
  </si>
  <si>
    <t>常山渣濑湾</t>
  </si>
  <si>
    <t>330822908000000214</t>
  </si>
  <si>
    <t>330800122931</t>
  </si>
  <si>
    <t>常山桥亭二</t>
  </si>
  <si>
    <t>330822908000000203</t>
  </si>
  <si>
    <t>330800340042</t>
  </si>
  <si>
    <t>48V/300A高效系统(50A高效模块，共用电源系统，三相交流输入)150A</t>
  </si>
  <si>
    <t>常山宋畈路里坑</t>
  </si>
  <si>
    <t>330822908000000557</t>
  </si>
  <si>
    <t>330800321392</t>
  </si>
  <si>
    <t>常山天马项家</t>
  </si>
  <si>
    <t>330822908000000387</t>
  </si>
  <si>
    <t>330800111748</t>
  </si>
  <si>
    <t>KF-72LW-17Y2</t>
  </si>
  <si>
    <t>常山打铁坞</t>
  </si>
  <si>
    <t>330822908000000050</t>
  </si>
  <si>
    <t>330800112305</t>
  </si>
  <si>
    <t>常山同弓胡村</t>
  </si>
  <si>
    <t>330822908000000593</t>
  </si>
  <si>
    <t>330800307600</t>
  </si>
  <si>
    <t>3P三相柜式（单冷）</t>
  </si>
  <si>
    <t>常山球川白屋</t>
  </si>
  <si>
    <t>330822500000000026</t>
  </si>
  <si>
    <t>330800106923</t>
  </si>
  <si>
    <t>KF-72LW-JH1SN(R2)</t>
  </si>
  <si>
    <t>常山云泰纺织</t>
  </si>
  <si>
    <t>330822908000000093</t>
  </si>
  <si>
    <t>330800106914</t>
  </si>
  <si>
    <t>KF-72LW-JH1SN（R2）</t>
  </si>
  <si>
    <t>常山大坞篷</t>
  </si>
  <si>
    <t>330822908000000271</t>
  </si>
  <si>
    <t>330800111747</t>
  </si>
  <si>
    <t>LF7W-17FWY2</t>
  </si>
  <si>
    <t>常山湖石头</t>
  </si>
  <si>
    <t>330822908000000279</t>
  </si>
  <si>
    <t>330800300839</t>
  </si>
  <si>
    <t>常山必拓塑业基站分体空调系统-室内机</t>
  </si>
  <si>
    <t>常山必拓塑业</t>
  </si>
  <si>
    <t>330822908000000526</t>
  </si>
  <si>
    <t>330800106725</t>
  </si>
  <si>
    <t>常山龙头村</t>
  </si>
  <si>
    <t>330822908000000278</t>
  </si>
  <si>
    <t>330800123294</t>
  </si>
  <si>
    <t>常山芳村中学</t>
  </si>
  <si>
    <t>330822908000000291</t>
  </si>
  <si>
    <t>330800308877</t>
  </si>
  <si>
    <t>常山天马周塘</t>
  </si>
  <si>
    <t>330822908000000634</t>
  </si>
  <si>
    <t>衢州铁塔〔2025〕25号</t>
  </si>
  <si>
    <t>330800111713</t>
  </si>
  <si>
    <t>开化茶坞棚</t>
  </si>
  <si>
    <t>330824908000000578</t>
  </si>
  <si>
    <t>330800123251</t>
  </si>
  <si>
    <t>开化姜坞</t>
  </si>
  <si>
    <t>330824908000000486</t>
  </si>
  <si>
    <t>330800112214</t>
  </si>
  <si>
    <t>开化俭口</t>
  </si>
  <si>
    <t>330824908000000754</t>
  </si>
  <si>
    <t>330800123677</t>
  </si>
  <si>
    <t>开化许家源</t>
  </si>
  <si>
    <t>330824908000000473</t>
  </si>
  <si>
    <t>330800111689</t>
  </si>
  <si>
    <t>开化苏坞口</t>
  </si>
  <si>
    <t>330824908000000605</t>
  </si>
  <si>
    <t>330800112237</t>
  </si>
  <si>
    <t>开化薛家岭</t>
  </si>
  <si>
    <t>330824908000000811</t>
  </si>
  <si>
    <t>330800106906</t>
  </si>
  <si>
    <t>开化塔底</t>
  </si>
  <si>
    <t>330824908000000773</t>
  </si>
  <si>
    <t>衢州铁塔〔2025〕21号</t>
  </si>
  <si>
    <t>330800301145</t>
  </si>
  <si>
    <t>MCS3000</t>
  </si>
  <si>
    <t>开化华埠郑家</t>
  </si>
  <si>
    <t>330824908000000046</t>
  </si>
  <si>
    <t>330800301147</t>
  </si>
  <si>
    <t>中达3000</t>
  </si>
  <si>
    <t>330800119442</t>
  </si>
  <si>
    <t>48V-120A(30A模块)-60</t>
  </si>
  <si>
    <t>开化横中</t>
  </si>
  <si>
    <t>330824908000000737</t>
  </si>
  <si>
    <t>330800112473</t>
  </si>
  <si>
    <t>KFR-50G-BP</t>
  </si>
  <si>
    <t>开化音坑姚家</t>
  </si>
  <si>
    <t>330824908000000073</t>
  </si>
  <si>
    <t>330800326770</t>
  </si>
  <si>
    <t>无</t>
  </si>
  <si>
    <t>无卡片资产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</si>
  <si>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</si>
  <si>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</si>
  <si>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</si>
  <si>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</si>
  <si>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</si>
  <si>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</si>
  <si>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</si>
  <si>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</si>
  <si>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</si>
  <si>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</si>
  <si>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</si>
  <si>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站点名称</t>
  </si>
  <si>
    <t>站点编码</t>
  </si>
  <si>
    <t>总经理办公会纪要〔2025〕第 14 期</t>
  </si>
  <si>
    <t>330900102909</t>
  </si>
  <si>
    <t>普陀桃花东海</t>
  </si>
  <si>
    <t>330903908000000847</t>
  </si>
  <si>
    <t>330900104474</t>
  </si>
  <si>
    <t>嵊泗高沙地</t>
  </si>
  <si>
    <t>330922908000000078</t>
  </si>
  <si>
    <t>330900102924</t>
  </si>
  <si>
    <t>嵊泗大洋海员俱乐部</t>
  </si>
  <si>
    <t>330922908000000118</t>
  </si>
  <si>
    <t>330900102925</t>
  </si>
  <si>
    <t>DTSD71</t>
  </si>
  <si>
    <t>330900102927</t>
  </si>
  <si>
    <t>ILP48-3</t>
  </si>
  <si>
    <t>330900109415</t>
  </si>
  <si>
    <t>3P</t>
  </si>
  <si>
    <t>330900109416</t>
  </si>
  <si>
    <t>330900101164</t>
  </si>
  <si>
    <t>JD060K385H4J</t>
  </si>
  <si>
    <t>嵊泗大洋洋辰大酒店</t>
  </si>
  <si>
    <t>330922908000000172</t>
  </si>
  <si>
    <t>330900106048</t>
  </si>
  <si>
    <t>YJV22--4×16</t>
  </si>
  <si>
    <t>330900310079</t>
  </si>
  <si>
    <t>330900310082</t>
  </si>
  <si>
    <t>330900317452</t>
  </si>
  <si>
    <t>通信与位置服务模块通信与位置服务模块（全网通版）</t>
  </si>
  <si>
    <t>330900103850</t>
  </si>
  <si>
    <t>岱山岱西茶前山</t>
  </si>
  <si>
    <t>330921908000000212</t>
  </si>
  <si>
    <t>330900100943</t>
  </si>
  <si>
    <t>岱山新道头</t>
  </si>
  <si>
    <t>330921908000000225</t>
  </si>
  <si>
    <t>330900103732</t>
  </si>
  <si>
    <t>岱山秀山嘉年华站</t>
  </si>
  <si>
    <t>330921908000000048</t>
  </si>
  <si>
    <t>330900302810</t>
  </si>
  <si>
    <t>岱山大蛟东</t>
  </si>
  <si>
    <t>330921500000000032</t>
  </si>
  <si>
    <t>330900107355</t>
  </si>
  <si>
    <t>普陀大青山</t>
  </si>
  <si>
    <t>330903908000000718</t>
  </si>
  <si>
    <t>330900103420</t>
  </si>
  <si>
    <t>普陀天府宾馆</t>
  </si>
  <si>
    <t>330903908000000916</t>
  </si>
  <si>
    <t>330900107395</t>
  </si>
  <si>
    <t>普陀颐景园大酒店</t>
  </si>
  <si>
    <t>33090300000120</t>
  </si>
  <si>
    <t>330900310196</t>
  </si>
  <si>
    <t>330900310966</t>
  </si>
  <si>
    <t>330900104401</t>
  </si>
  <si>
    <t>定海白泉朗熹馒头山</t>
  </si>
  <si>
    <t>330902908000000765</t>
  </si>
  <si>
    <t>总经理办公会纪要〔2025〕第 8 期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</si>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</sst>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0"/>
      <color theme="1"/>
      <name val="华文细黑"/>
      <charset val="134"/>
    </font>
    <font>
      <sz val="10"/>
      <name val="华文细黑"/>
      <charset val="134"/>
    </font>
    <font>
      <sz val="10.5"/>
      <color rgb="FF333333"/>
      <name val="Arial"/>
      <charset val="134"/>
    </font>
    <font>
      <b/>
      <sz val="10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3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5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2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6" fillId="0" borderId="0" xfId="0" applyFont="1" applyAlignment="1">
      <alignment horizontal="center"/>
    </xf>
    <xf numFmtId="0" fontId="0" fillId="0" borderId="1" xfId="52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1" xfId="52" applyNumberFormat="1" applyFont="1" applyFill="1" applyBorder="1" applyAlignment="1" applyProtection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9" fontId="0" fillId="0" borderId="1" xfId="52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 quotePrefix="1">
      <alignment horizontal="center" vertical="center"/>
    </xf>
    <xf numFmtId="0" fontId="5" fillId="3" borderId="1" xfId="0" applyNumberFormat="1" applyFont="1" applyFill="1" applyBorder="1" applyAlignment="1" quotePrefix="1">
      <alignment horizontal="center" vertical="center"/>
    </xf>
    <xf numFmtId="49" fontId="0" fillId="0" borderId="1" xfId="52" applyNumberFormat="1" applyFont="1" applyFill="1" applyBorder="1" applyAlignment="1" quotePrefix="1">
      <alignment horizontal="center" vertical="center"/>
    </xf>
    <xf numFmtId="0" fontId="0" fillId="0" borderId="1" xfId="52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7" xfId="51"/>
    <cellStyle name="常规 2" xfId="52"/>
    <cellStyle name="常规 2 2" xfId="53"/>
    <cellStyle name="常规 3 2" xfId="54"/>
    <cellStyle name="常规 4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1</xdr:col>
          <xdr:colOff>0</xdr:colOff>
          <xdr:row>7</xdr:row>
          <xdr:rowOff>9525</xdr:rowOff>
        </xdr:to>
        <xdr:sp>
          <xdr:nvSpPr>
            <xdr:cNvPr id="12289" name="Host Control 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1098550"/>
              <a:ext cx="365125" cy="1841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"/>
  <sheetViews>
    <sheetView tabSelected="1" workbookViewId="0">
      <selection activeCell="H11" sqref="H11"/>
    </sheetView>
  </sheetViews>
  <sheetFormatPr defaultColWidth="8.87272727272727" defaultRowHeight="13.75" outlineLevelRow="3" outlineLevelCol="5"/>
  <cols>
    <col min="1" max="1" width="5.22727272727273" style="41" customWidth="1"/>
    <col min="2" max="2" width="8.86363636363636" style="42" customWidth="1"/>
    <col min="3" max="4" width="14.9090909090909" style="43" customWidth="1"/>
    <col min="5" max="5" width="14.4545454545455" style="44" customWidth="1"/>
    <col min="6" max="6" width="12.8636363636364" style="43" customWidth="1"/>
    <col min="7" max="8" width="17.1090909090909"/>
    <col min="9" max="10" width="14.1090909090909" customWidth="1"/>
    <col min="11" max="11" width="14.3363636363636" customWidth="1"/>
    <col min="12" max="12" width="14" customWidth="1"/>
    <col min="13" max="13" width="15.3363636363636" customWidth="1"/>
    <col min="14" max="14" width="13.5545454545455" customWidth="1"/>
    <col min="15" max="15" width="17.1090909090909"/>
  </cols>
  <sheetData>
    <row r="1" ht="14.75" customHeight="1" spans="1:6">
      <c r="A1" s="45" t="s">
        <v>0</v>
      </c>
      <c r="B1" s="46" t="s">
        <v>1</v>
      </c>
      <c r="C1" s="47" t="s">
        <v>2</v>
      </c>
      <c r="D1" s="47" t="s">
        <v>3</v>
      </c>
      <c r="E1" s="48" t="s">
        <v>4</v>
      </c>
      <c r="F1" s="47" t="s">
        <v>5</v>
      </c>
    </row>
    <row r="2" ht="14.75" spans="1:6">
      <c r="A2" s="49" t="s">
        <v>6</v>
      </c>
      <c r="B2" s="50">
        <v>116</v>
      </c>
      <c r="C2" s="51">
        <v>565744.5</v>
      </c>
      <c r="D2" s="51">
        <v>54325.7</v>
      </c>
      <c r="E2" s="52">
        <f>D2/C2</f>
        <v>0.0960251491618566</v>
      </c>
      <c r="F2" s="51">
        <v>59612.4384</v>
      </c>
    </row>
    <row r="3" ht="14.75" spans="1:6">
      <c r="A3" s="49" t="s">
        <v>7</v>
      </c>
      <c r="B3" s="50">
        <v>23</v>
      </c>
      <c r="C3" s="51">
        <v>71204.86</v>
      </c>
      <c r="D3" s="51">
        <v>4131.91</v>
      </c>
      <c r="E3" s="52">
        <f>D3/C3</f>
        <v>0.0580284828872636</v>
      </c>
      <c r="F3" s="51">
        <v>8317.6254</v>
      </c>
    </row>
    <row r="4" ht="14.75" spans="1:6">
      <c r="A4" s="53" t="s">
        <v>8</v>
      </c>
      <c r="B4" s="50">
        <f>SUM(B2:B3)</f>
        <v>139</v>
      </c>
      <c r="C4" s="51">
        <f>SUM(C2:C3)</f>
        <v>636949.36</v>
      </c>
      <c r="D4" s="51">
        <f>SUM(D2:D3)</f>
        <v>58457.61</v>
      </c>
      <c r="E4" s="52">
        <f>D4/C4</f>
        <v>0.0917774844769449</v>
      </c>
      <c r="F4" s="51">
        <f>SUM(F2:F3)</f>
        <v>67930.0638</v>
      </c>
    </row>
  </sheetData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2289" r:id="rId3">
          <controlPr defaultSize="0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1</xdr:col>
                <xdr:colOff>0</xdr:colOff>
                <xdr:row>7</xdr:row>
                <xdr:rowOff>9525</xdr:rowOff>
              </to>
            </anchor>
          </controlPr>
        </control>
      </mc:Choice>
      <mc:Fallback>
        <control shapeId="12289" r:id="rId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34"/>
  <sheetViews>
    <sheetView zoomScale="70" zoomScaleNormal="70" workbookViewId="0">
      <pane ySplit="1" topLeftCell="A2" activePane="bottomLeft" state="frozen"/>
      <selection/>
      <selection pane="bottomLeft" activeCell="I12" sqref="I12:I34"/>
    </sheetView>
  </sheetViews>
  <sheetFormatPr defaultColWidth="16.4090909090909" defaultRowHeight="14" customHeight="1"/>
  <cols>
    <col min="1" max="16384" width="16.4090909090909" style="24"/>
  </cols>
  <sheetData>
    <row r="1" customHeight="1" spans="1:10">
      <c r="A1" s="10" t="s">
        <v>0</v>
      </c>
      <c r="B1" s="25" t="s">
        <v>9</v>
      </c>
      <c r="C1" s="25" t="s">
        <v>10</v>
      </c>
      <c r="D1" s="10" t="s">
        <v>11</v>
      </c>
      <c r="E1" s="10" t="s">
        <v>12</v>
      </c>
      <c r="F1" s="10" t="s">
        <v>13</v>
      </c>
      <c r="G1" s="10" t="s">
        <v>14</v>
      </c>
      <c r="H1" s="26" t="s">
        <v>15</v>
      </c>
      <c r="I1" s="26" t="s">
        <v>16</v>
      </c>
      <c r="J1" s="25" t="s">
        <v>17</v>
      </c>
    </row>
    <row r="2" customHeight="1" spans="1:10">
      <c r="A2" s="10" t="s">
        <v>7</v>
      </c>
      <c r="B2" s="10" t="s">
        <v>18</v>
      </c>
      <c r="C2" s="10" t="s">
        <v>18</v>
      </c>
      <c r="D2" s="10" t="s">
        <v>19</v>
      </c>
      <c r="E2" s="10">
        <v>3</v>
      </c>
      <c r="F2" s="10">
        <v>150</v>
      </c>
      <c r="G2" s="10"/>
      <c r="H2" s="25">
        <v>950</v>
      </c>
      <c r="I2" s="25">
        <f>H2*3</f>
        <v>2850</v>
      </c>
      <c r="J2" s="25"/>
    </row>
    <row r="3" customHeight="1" spans="1:10">
      <c r="A3" s="10" t="s">
        <v>7</v>
      </c>
      <c r="B3" s="10" t="s">
        <v>20</v>
      </c>
      <c r="C3" s="10" t="s">
        <v>21</v>
      </c>
      <c r="D3" s="10" t="s">
        <v>19</v>
      </c>
      <c r="E3" s="10">
        <v>11</v>
      </c>
      <c r="F3" s="10">
        <v>550</v>
      </c>
      <c r="G3" s="27">
        <v>0</v>
      </c>
      <c r="H3" s="25"/>
      <c r="I3" s="25">
        <v>1903</v>
      </c>
      <c r="J3" s="25"/>
    </row>
    <row r="4" customHeight="1" spans="1:10">
      <c r="A4" s="10" t="s">
        <v>7</v>
      </c>
      <c r="B4" s="28" t="s">
        <v>22</v>
      </c>
      <c r="C4" s="28" t="s">
        <v>22</v>
      </c>
      <c r="D4" s="10" t="s">
        <v>23</v>
      </c>
      <c r="E4" s="10">
        <v>1</v>
      </c>
      <c r="F4" s="10">
        <v>0.5</v>
      </c>
      <c r="G4" s="27">
        <v>23</v>
      </c>
      <c r="H4" s="26" t="s">
        <v>24</v>
      </c>
      <c r="I4" s="37">
        <f>17160/1000*23%*F4</f>
        <v>1.9734</v>
      </c>
      <c r="J4" s="31"/>
    </row>
    <row r="5" customHeight="1" spans="1:10">
      <c r="A5" s="10" t="s">
        <v>7</v>
      </c>
      <c r="B5" s="10" t="s">
        <v>25</v>
      </c>
      <c r="C5" s="10" t="s">
        <v>25</v>
      </c>
      <c r="D5" s="10" t="s">
        <v>19</v>
      </c>
      <c r="E5" s="10">
        <v>2</v>
      </c>
      <c r="F5" s="10">
        <v>0.2</v>
      </c>
      <c r="G5" s="29"/>
      <c r="H5" s="30" t="s">
        <v>26</v>
      </c>
      <c r="I5" s="26">
        <f t="shared" ref="I5:I9" si="0">1980/1000*F5</f>
        <v>0.396</v>
      </c>
      <c r="J5" s="31"/>
    </row>
    <row r="6" customHeight="1" spans="1:10">
      <c r="A6" s="10" t="s">
        <v>7</v>
      </c>
      <c r="B6" s="10" t="s">
        <v>27</v>
      </c>
      <c r="C6" s="10" t="s">
        <v>27</v>
      </c>
      <c r="D6" s="10" t="s">
        <v>19</v>
      </c>
      <c r="E6" s="10">
        <v>1</v>
      </c>
      <c r="F6" s="10">
        <v>0.1</v>
      </c>
      <c r="G6" s="29"/>
      <c r="H6" s="30" t="s">
        <v>26</v>
      </c>
      <c r="I6" s="26">
        <f t="shared" si="0"/>
        <v>0.198</v>
      </c>
      <c r="J6" s="31"/>
    </row>
    <row r="7" customHeight="1" spans="1:10">
      <c r="A7" s="10" t="s">
        <v>7</v>
      </c>
      <c r="B7" s="10" t="s">
        <v>28</v>
      </c>
      <c r="C7" s="10" t="s">
        <v>28</v>
      </c>
      <c r="D7" s="10" t="s">
        <v>19</v>
      </c>
      <c r="E7" s="10">
        <v>1</v>
      </c>
      <c r="F7" s="10">
        <v>5</v>
      </c>
      <c r="G7" s="29"/>
      <c r="H7" s="31"/>
      <c r="I7" s="31">
        <v>102</v>
      </c>
      <c r="J7" s="31"/>
    </row>
    <row r="8" customHeight="1" spans="1:10">
      <c r="A8" s="10" t="s">
        <v>7</v>
      </c>
      <c r="B8" s="10" t="s">
        <v>29</v>
      </c>
      <c r="C8" s="10" t="s">
        <v>29</v>
      </c>
      <c r="D8" s="10" t="s">
        <v>19</v>
      </c>
      <c r="E8" s="10">
        <v>1</v>
      </c>
      <c r="F8" s="10">
        <v>1</v>
      </c>
      <c r="G8" s="29"/>
      <c r="H8" s="30" t="s">
        <v>26</v>
      </c>
      <c r="I8" s="26">
        <f t="shared" si="0"/>
        <v>1.98</v>
      </c>
      <c r="J8" s="31"/>
    </row>
    <row r="9" customHeight="1" spans="1:10">
      <c r="A9" s="10" t="s">
        <v>7</v>
      </c>
      <c r="B9" s="10" t="s">
        <v>30</v>
      </c>
      <c r="C9" s="10" t="s">
        <v>30</v>
      </c>
      <c r="D9" s="10" t="s">
        <v>19</v>
      </c>
      <c r="E9" s="10">
        <v>1</v>
      </c>
      <c r="F9" s="10">
        <v>0.1</v>
      </c>
      <c r="G9" s="29"/>
      <c r="H9" s="30" t="s">
        <v>26</v>
      </c>
      <c r="I9" s="26">
        <f t="shared" si="0"/>
        <v>0.198</v>
      </c>
      <c r="J9" s="31"/>
    </row>
    <row r="10" customHeight="1" spans="1:10">
      <c r="A10" s="10" t="s">
        <v>7</v>
      </c>
      <c r="B10" s="10" t="s">
        <v>31</v>
      </c>
      <c r="C10" s="10" t="s">
        <v>31</v>
      </c>
      <c r="D10" s="10" t="s">
        <v>19</v>
      </c>
      <c r="E10" s="10">
        <v>1</v>
      </c>
      <c r="F10" s="10">
        <v>250</v>
      </c>
      <c r="G10" s="29"/>
      <c r="H10" s="31"/>
      <c r="I10" s="37">
        <f>13190/1000*F10</f>
        <v>3297.5</v>
      </c>
      <c r="J10" s="31"/>
    </row>
    <row r="11" customHeight="1" spans="1:10">
      <c r="A11" s="10" t="s">
        <v>7</v>
      </c>
      <c r="B11" s="10" t="s">
        <v>32</v>
      </c>
      <c r="C11" s="10" t="s">
        <v>32</v>
      </c>
      <c r="D11" s="10" t="s">
        <v>19</v>
      </c>
      <c r="E11" s="10">
        <v>1</v>
      </c>
      <c r="F11" s="10">
        <v>81</v>
      </c>
      <c r="G11" s="29"/>
      <c r="H11" s="30" t="s">
        <v>26</v>
      </c>
      <c r="I11" s="26">
        <f t="shared" ref="I11:I17" si="1">1980/1000*F11</f>
        <v>160.38</v>
      </c>
      <c r="J11" s="31"/>
    </row>
    <row r="12" customHeight="1" spans="1:10">
      <c r="A12" s="10" t="s">
        <v>6</v>
      </c>
      <c r="B12" s="25" t="s">
        <v>18</v>
      </c>
      <c r="C12" s="25" t="s">
        <v>33</v>
      </c>
      <c r="D12" s="10" t="s">
        <v>34</v>
      </c>
      <c r="E12" s="10">
        <v>48</v>
      </c>
      <c r="F12" s="10" t="s">
        <v>35</v>
      </c>
      <c r="G12" s="10" t="s">
        <v>35</v>
      </c>
      <c r="H12" s="32">
        <v>950</v>
      </c>
      <c r="I12" s="32">
        <f>H12*E12</f>
        <v>45600</v>
      </c>
      <c r="J12" s="25"/>
    </row>
    <row r="13" customHeight="1" spans="1:10">
      <c r="A13" s="10" t="s">
        <v>6</v>
      </c>
      <c r="B13" s="25" t="s">
        <v>36</v>
      </c>
      <c r="C13" s="25" t="s">
        <v>37</v>
      </c>
      <c r="D13" s="10" t="s">
        <v>38</v>
      </c>
      <c r="E13" s="10">
        <v>1</v>
      </c>
      <c r="F13" s="10">
        <v>24</v>
      </c>
      <c r="G13" s="10" t="s">
        <v>35</v>
      </c>
      <c r="H13" s="33" t="s">
        <v>26</v>
      </c>
      <c r="I13" s="35">
        <f t="shared" si="1"/>
        <v>47.52</v>
      </c>
      <c r="J13" s="25"/>
    </row>
    <row r="14" customHeight="1" spans="1:10">
      <c r="A14" s="10" t="s">
        <v>6</v>
      </c>
      <c r="B14" s="25" t="s">
        <v>39</v>
      </c>
      <c r="C14" s="25" t="s">
        <v>33</v>
      </c>
      <c r="D14" s="10" t="s">
        <v>34</v>
      </c>
      <c r="E14" s="10">
        <v>8</v>
      </c>
      <c r="F14" s="10" t="s">
        <v>35</v>
      </c>
      <c r="G14" s="10" t="s">
        <v>35</v>
      </c>
      <c r="H14" s="32">
        <v>527</v>
      </c>
      <c r="I14" s="32">
        <f>527*8</f>
        <v>4216</v>
      </c>
      <c r="J14" s="25"/>
    </row>
    <row r="15" customHeight="1" spans="1:10">
      <c r="A15" s="10" t="s">
        <v>6</v>
      </c>
      <c r="B15" s="25" t="s">
        <v>40</v>
      </c>
      <c r="C15" s="10" t="s">
        <v>35</v>
      </c>
      <c r="D15" s="10" t="s">
        <v>19</v>
      </c>
      <c r="E15" s="10">
        <v>1</v>
      </c>
      <c r="F15" s="10">
        <v>0.2</v>
      </c>
      <c r="G15" s="10" t="s">
        <v>35</v>
      </c>
      <c r="H15" s="33" t="s">
        <v>26</v>
      </c>
      <c r="I15" s="35">
        <f t="shared" si="1"/>
        <v>0.396</v>
      </c>
      <c r="J15" s="25"/>
    </row>
    <row r="16" customHeight="1" spans="1:10">
      <c r="A16" s="10" t="s">
        <v>6</v>
      </c>
      <c r="B16" s="25" t="s">
        <v>41</v>
      </c>
      <c r="C16" s="10" t="s">
        <v>35</v>
      </c>
      <c r="D16" s="10" t="s">
        <v>19</v>
      </c>
      <c r="E16" s="10">
        <v>1</v>
      </c>
      <c r="F16" s="10">
        <v>0.5</v>
      </c>
      <c r="G16" s="10" t="s">
        <v>35</v>
      </c>
      <c r="H16" s="33" t="s">
        <v>26</v>
      </c>
      <c r="I16" s="35">
        <f t="shared" si="1"/>
        <v>0.99</v>
      </c>
      <c r="J16" s="25"/>
    </row>
    <row r="17" customHeight="1" spans="1:10">
      <c r="A17" s="10" t="s">
        <v>6</v>
      </c>
      <c r="B17" s="25" t="s">
        <v>42</v>
      </c>
      <c r="C17" s="10" t="s">
        <v>35</v>
      </c>
      <c r="D17" s="10" t="s">
        <v>19</v>
      </c>
      <c r="E17" s="10">
        <v>1</v>
      </c>
      <c r="F17" s="10">
        <v>1</v>
      </c>
      <c r="G17" s="10" t="s">
        <v>35</v>
      </c>
      <c r="H17" s="33" t="s">
        <v>26</v>
      </c>
      <c r="I17" s="35">
        <f t="shared" si="1"/>
        <v>1.98</v>
      </c>
      <c r="J17" s="25"/>
    </row>
    <row r="18" customHeight="1" spans="1:10">
      <c r="A18" s="10" t="s">
        <v>6</v>
      </c>
      <c r="B18" s="25" t="s">
        <v>43</v>
      </c>
      <c r="C18" s="10" t="s">
        <v>35</v>
      </c>
      <c r="D18" s="10" t="s">
        <v>19</v>
      </c>
      <c r="E18" s="10">
        <v>2</v>
      </c>
      <c r="F18" s="10">
        <v>5</v>
      </c>
      <c r="G18" s="10" t="s">
        <v>35</v>
      </c>
      <c r="H18" s="25">
        <v>102</v>
      </c>
      <c r="I18" s="25">
        <f>H18*E18</f>
        <v>204</v>
      </c>
      <c r="J18" s="25"/>
    </row>
    <row r="19" customHeight="1" spans="1:10">
      <c r="A19" s="10" t="s">
        <v>6</v>
      </c>
      <c r="B19" s="25" t="s">
        <v>44</v>
      </c>
      <c r="C19" s="10" t="s">
        <v>45</v>
      </c>
      <c r="D19" s="10" t="s">
        <v>46</v>
      </c>
      <c r="E19" s="10">
        <v>18</v>
      </c>
      <c r="F19" s="34">
        <v>127</v>
      </c>
      <c r="G19" s="29">
        <v>0.4</v>
      </c>
      <c r="H19" s="35" t="s">
        <v>24</v>
      </c>
      <c r="I19" s="38">
        <f>17160/1000*G19*F19</f>
        <v>871.728</v>
      </c>
      <c r="J19" s="25"/>
    </row>
    <row r="20" customHeight="1" spans="1:10">
      <c r="A20" s="10" t="s">
        <v>6</v>
      </c>
      <c r="B20" s="25" t="s">
        <v>47</v>
      </c>
      <c r="C20" s="10" t="s">
        <v>48</v>
      </c>
      <c r="D20" s="10" t="s">
        <v>46</v>
      </c>
      <c r="E20" s="10">
        <v>1</v>
      </c>
      <c r="F20" s="10">
        <v>1.6</v>
      </c>
      <c r="G20" s="29">
        <v>0.4</v>
      </c>
      <c r="H20" s="33" t="s">
        <v>49</v>
      </c>
      <c r="I20" s="39">
        <f>70210/1000*G20*F20</f>
        <v>44.9344</v>
      </c>
      <c r="J20" s="25"/>
    </row>
    <row r="21" customHeight="1" spans="1:10">
      <c r="A21" s="10" t="s">
        <v>6</v>
      </c>
      <c r="B21" s="25" t="s">
        <v>50</v>
      </c>
      <c r="C21" s="10" t="s">
        <v>35</v>
      </c>
      <c r="D21" s="10" t="s">
        <v>19</v>
      </c>
      <c r="E21" s="10">
        <v>1</v>
      </c>
      <c r="F21" s="10">
        <v>0.5</v>
      </c>
      <c r="G21" s="10" t="s">
        <v>35</v>
      </c>
      <c r="H21" s="33" t="s">
        <v>26</v>
      </c>
      <c r="I21" s="35">
        <f t="shared" ref="I21:I28" si="2">1980/1000*F21</f>
        <v>0.99</v>
      </c>
      <c r="J21" s="25"/>
    </row>
    <row r="22" customHeight="1" spans="1:10">
      <c r="A22" s="10" t="s">
        <v>6</v>
      </c>
      <c r="B22" s="25" t="s">
        <v>51</v>
      </c>
      <c r="C22" s="10" t="s">
        <v>35</v>
      </c>
      <c r="D22" s="10" t="s">
        <v>19</v>
      </c>
      <c r="E22" s="10">
        <v>21</v>
      </c>
      <c r="F22" s="10">
        <v>42</v>
      </c>
      <c r="G22" s="10" t="s">
        <v>35</v>
      </c>
      <c r="H22" s="25">
        <v>16</v>
      </c>
      <c r="I22" s="25">
        <f>H22*E22</f>
        <v>336</v>
      </c>
      <c r="J22" s="25"/>
    </row>
    <row r="23" customHeight="1" spans="1:10">
      <c r="A23" s="10" t="s">
        <v>6</v>
      </c>
      <c r="B23" s="25" t="s">
        <v>52</v>
      </c>
      <c r="C23" s="10" t="s">
        <v>35</v>
      </c>
      <c r="D23" s="10" t="s">
        <v>19</v>
      </c>
      <c r="E23" s="10">
        <v>1</v>
      </c>
      <c r="F23" s="10">
        <v>1</v>
      </c>
      <c r="G23" s="10" t="s">
        <v>35</v>
      </c>
      <c r="H23" s="33" t="s">
        <v>26</v>
      </c>
      <c r="I23" s="35">
        <f t="shared" si="2"/>
        <v>1.98</v>
      </c>
      <c r="J23" s="25"/>
    </row>
    <row r="24" customHeight="1" spans="1:10">
      <c r="A24" s="10" t="s">
        <v>6</v>
      </c>
      <c r="B24" s="25" t="s">
        <v>53</v>
      </c>
      <c r="C24" s="10" t="s">
        <v>35</v>
      </c>
      <c r="D24" s="10" t="s">
        <v>19</v>
      </c>
      <c r="E24" s="10">
        <v>3</v>
      </c>
      <c r="F24" s="10">
        <v>22</v>
      </c>
      <c r="G24" s="10" t="s">
        <v>35</v>
      </c>
      <c r="H24" s="25">
        <v>102</v>
      </c>
      <c r="I24" s="25">
        <f>H24*E24</f>
        <v>306</v>
      </c>
      <c r="J24" s="25"/>
    </row>
    <row r="25" customHeight="1" spans="1:10">
      <c r="A25" s="10" t="s">
        <v>6</v>
      </c>
      <c r="B25" s="25" t="s">
        <v>54</v>
      </c>
      <c r="C25" s="10" t="s">
        <v>35</v>
      </c>
      <c r="D25" s="10" t="s">
        <v>19</v>
      </c>
      <c r="E25" s="10">
        <v>1</v>
      </c>
      <c r="F25" s="10">
        <v>0.5</v>
      </c>
      <c r="G25" s="10" t="s">
        <v>35</v>
      </c>
      <c r="H25" s="33" t="s">
        <v>26</v>
      </c>
      <c r="I25" s="35">
        <f t="shared" si="2"/>
        <v>0.99</v>
      </c>
      <c r="J25" s="25"/>
    </row>
    <row r="26" customHeight="1" spans="1:10">
      <c r="A26" s="10" t="s">
        <v>6</v>
      </c>
      <c r="B26" s="25" t="s">
        <v>55</v>
      </c>
      <c r="C26" s="10" t="s">
        <v>35</v>
      </c>
      <c r="D26" s="10" t="s">
        <v>19</v>
      </c>
      <c r="E26" s="10">
        <v>1</v>
      </c>
      <c r="F26" s="10">
        <v>0.5</v>
      </c>
      <c r="G26" s="10" t="s">
        <v>35</v>
      </c>
      <c r="H26" s="33" t="s">
        <v>26</v>
      </c>
      <c r="I26" s="35">
        <f t="shared" si="2"/>
        <v>0.99</v>
      </c>
      <c r="J26" s="25"/>
    </row>
    <row r="27" customHeight="1" spans="1:10">
      <c r="A27" s="10" t="s">
        <v>6</v>
      </c>
      <c r="B27" s="25" t="s">
        <v>56</v>
      </c>
      <c r="C27" s="10" t="s">
        <v>35</v>
      </c>
      <c r="D27" s="10" t="s">
        <v>19</v>
      </c>
      <c r="E27" s="10">
        <v>4</v>
      </c>
      <c r="F27" s="10">
        <v>72</v>
      </c>
      <c r="G27" s="10" t="s">
        <v>35</v>
      </c>
      <c r="H27" s="33" t="s">
        <v>26</v>
      </c>
      <c r="I27" s="35">
        <f t="shared" si="2"/>
        <v>142.56</v>
      </c>
      <c r="J27" s="25" t="s">
        <v>57</v>
      </c>
    </row>
    <row r="28" customHeight="1" spans="1:10">
      <c r="A28" s="10" t="s">
        <v>6</v>
      </c>
      <c r="B28" s="25" t="s">
        <v>58</v>
      </c>
      <c r="C28" s="10" t="s">
        <v>35</v>
      </c>
      <c r="D28" s="10" t="s">
        <v>19</v>
      </c>
      <c r="E28" s="10">
        <v>3</v>
      </c>
      <c r="F28" s="10">
        <v>48</v>
      </c>
      <c r="G28" s="10" t="s">
        <v>35</v>
      </c>
      <c r="H28" s="33" t="s">
        <v>26</v>
      </c>
      <c r="I28" s="35">
        <f t="shared" si="2"/>
        <v>95.04</v>
      </c>
      <c r="J28" s="25"/>
    </row>
    <row r="29" customHeight="1" spans="1:10">
      <c r="A29" s="10" t="s">
        <v>6</v>
      </c>
      <c r="B29" s="25" t="s">
        <v>59</v>
      </c>
      <c r="C29" s="10" t="s">
        <v>35</v>
      </c>
      <c r="D29" s="10" t="s">
        <v>19</v>
      </c>
      <c r="E29" s="10">
        <v>1</v>
      </c>
      <c r="F29" s="10">
        <v>8</v>
      </c>
      <c r="G29" s="10" t="s">
        <v>35</v>
      </c>
      <c r="H29" s="25">
        <v>102</v>
      </c>
      <c r="I29" s="25">
        <f>H29*E29</f>
        <v>102</v>
      </c>
      <c r="J29" s="25"/>
    </row>
    <row r="30" customHeight="1" spans="1:10">
      <c r="A30" s="10" t="s">
        <v>6</v>
      </c>
      <c r="B30" s="25" t="s">
        <v>60</v>
      </c>
      <c r="C30" s="10" t="s">
        <v>35</v>
      </c>
      <c r="D30" s="10" t="s">
        <v>38</v>
      </c>
      <c r="E30" s="10">
        <v>10</v>
      </c>
      <c r="F30" s="10" t="s">
        <v>35</v>
      </c>
      <c r="G30" s="29">
        <v>0.45</v>
      </c>
      <c r="H30" s="33"/>
      <c r="I30" s="40">
        <v>6045.5</v>
      </c>
      <c r="J30" s="25" t="s">
        <v>57</v>
      </c>
    </row>
    <row r="31" customHeight="1" spans="1:10">
      <c r="A31" s="10" t="s">
        <v>6</v>
      </c>
      <c r="B31" s="25" t="s">
        <v>22</v>
      </c>
      <c r="C31" s="10" t="s">
        <v>45</v>
      </c>
      <c r="D31" s="10" t="s">
        <v>46</v>
      </c>
      <c r="E31" s="10">
        <v>11</v>
      </c>
      <c r="F31" s="10">
        <v>80</v>
      </c>
      <c r="G31" s="29">
        <v>0.3</v>
      </c>
      <c r="H31" s="35" t="s">
        <v>24</v>
      </c>
      <c r="I31" s="39">
        <f>17160/1000*G31*F31</f>
        <v>411.84</v>
      </c>
      <c r="J31" s="25"/>
    </row>
    <row r="32" customHeight="1" spans="1:10">
      <c r="A32" s="10" t="s">
        <v>6</v>
      </c>
      <c r="B32" s="25" t="s">
        <v>61</v>
      </c>
      <c r="C32" s="10" t="s">
        <v>62</v>
      </c>
      <c r="D32" s="10" t="s">
        <v>63</v>
      </c>
      <c r="E32" s="10">
        <v>5</v>
      </c>
      <c r="F32" s="10" t="s">
        <v>35</v>
      </c>
      <c r="G32" s="10" t="s">
        <v>35</v>
      </c>
      <c r="H32" s="33">
        <v>155</v>
      </c>
      <c r="I32" s="35">
        <f>H32*E32</f>
        <v>775</v>
      </c>
      <c r="J32" s="25"/>
    </row>
    <row r="33" customHeight="1" spans="1:10">
      <c r="A33" s="10" t="s">
        <v>6</v>
      </c>
      <c r="B33" s="25" t="s">
        <v>64</v>
      </c>
      <c r="C33" s="10" t="s">
        <v>65</v>
      </c>
      <c r="D33" s="10" t="s">
        <v>63</v>
      </c>
      <c r="E33" s="10">
        <v>1</v>
      </c>
      <c r="F33" s="10" t="s">
        <v>35</v>
      </c>
      <c r="G33" s="10" t="s">
        <v>35</v>
      </c>
      <c r="H33" s="36">
        <v>203</v>
      </c>
      <c r="I33" s="36">
        <f>H33*1</f>
        <v>203</v>
      </c>
      <c r="J33" s="25"/>
    </row>
    <row r="34" customHeight="1" spans="1:10">
      <c r="A34" s="10" t="s">
        <v>6</v>
      </c>
      <c r="B34" s="25" t="s">
        <v>66</v>
      </c>
      <c r="C34" s="10" t="s">
        <v>65</v>
      </c>
      <c r="D34" s="10" t="s">
        <v>63</v>
      </c>
      <c r="E34" s="10">
        <v>1</v>
      </c>
      <c r="F34" s="10" t="s">
        <v>35</v>
      </c>
      <c r="G34" s="10" t="s">
        <v>35</v>
      </c>
      <c r="H34" s="36">
        <v>203</v>
      </c>
      <c r="I34" s="36">
        <f>H34*1</f>
        <v>203</v>
      </c>
      <c r="J34" s="25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7"/>
  <sheetViews>
    <sheetView workbookViewId="0">
      <selection activeCell="F1" sqref="F$1:F$1048576"/>
    </sheetView>
  </sheetViews>
  <sheetFormatPr defaultColWidth="35.4545454545455" defaultRowHeight="13.75"/>
  <cols>
    <col min="1" max="1" width="25.8727272727273" style="14" customWidth="1"/>
    <col min="2" max="2" width="16.2909090909091" style="14" customWidth="1"/>
    <col min="3" max="3" width="24.3090909090909" style="14" customWidth="1"/>
    <col min="4" max="4" width="21.3454545454545" style="14" customWidth="1"/>
    <col min="5" max="6" width="10.9818181818182" style="14" customWidth="1"/>
    <col min="7" max="7" width="7.14545454545455" style="14" customWidth="1"/>
    <col min="8" max="8" width="7.66363636363636" style="14" customWidth="1"/>
    <col min="9" max="9" width="9.58181818181818" style="14" customWidth="1"/>
    <col min="10" max="10" width="33.6272727272727" style="14" customWidth="1"/>
    <col min="11" max="11" width="20.7363636363636" style="14" customWidth="1"/>
    <col min="12" max="12" width="19.0818181818182" style="14" customWidth="1"/>
    <col min="13" max="13" width="25.9636363636364" style="14" customWidth="1"/>
    <col min="14" max="14" width="11.6727272727273" style="14" customWidth="1"/>
    <col min="15" max="16384" width="35.4545454545455" style="14"/>
  </cols>
  <sheetData>
    <row r="1" s="14" customFormat="1" ht="55.5" customHeight="1" spans="1:14">
      <c r="A1" s="15" t="s">
        <v>67</v>
      </c>
      <c r="B1" s="16" t="s">
        <v>68</v>
      </c>
      <c r="C1" s="17" t="s">
        <v>69</v>
      </c>
      <c r="D1" s="15" t="s">
        <v>70</v>
      </c>
      <c r="E1" s="17" t="s">
        <v>71</v>
      </c>
      <c r="F1" s="18" t="s">
        <v>72</v>
      </c>
      <c r="G1" s="18" t="s">
        <v>73</v>
      </c>
      <c r="H1" s="18" t="s">
        <v>74</v>
      </c>
      <c r="I1" s="18" t="s">
        <v>75</v>
      </c>
      <c r="J1" s="18" t="s">
        <v>76</v>
      </c>
      <c r="K1" s="18" t="s">
        <v>77</v>
      </c>
      <c r="L1" s="18" t="s">
        <v>78</v>
      </c>
      <c r="M1" s="18" t="s">
        <v>79</v>
      </c>
      <c r="N1" s="18" t="s">
        <v>80</v>
      </c>
    </row>
    <row r="2" s="2" customFormat="1" spans="1:14">
      <c r="A2" s="6" t="s">
        <v>81</v>
      </c>
      <c r="B2" s="6" t="s">
        <v>82</v>
      </c>
      <c r="C2" s="6" t="s">
        <v>83</v>
      </c>
      <c r="D2" s="6" t="s">
        <v>51</v>
      </c>
      <c r="E2" s="6">
        <v>12183.77</v>
      </c>
      <c r="F2" s="6">
        <v>365.51</v>
      </c>
      <c r="G2" s="6">
        <v>1</v>
      </c>
      <c r="H2" s="6" t="s">
        <v>34</v>
      </c>
      <c r="I2" s="6"/>
      <c r="J2" s="6" t="s">
        <v>84</v>
      </c>
      <c r="K2" s="6"/>
      <c r="L2" s="6" t="s">
        <v>85</v>
      </c>
      <c r="M2" s="6" t="s">
        <v>86</v>
      </c>
      <c r="N2" s="6"/>
    </row>
    <row r="3" s="2" customFormat="1" spans="1:14">
      <c r="A3" s="6" t="s">
        <v>81</v>
      </c>
      <c r="B3" s="6" t="s">
        <v>87</v>
      </c>
      <c r="C3" s="6" t="s">
        <v>83</v>
      </c>
      <c r="D3" s="6" t="s">
        <v>51</v>
      </c>
      <c r="E3" s="6">
        <v>3715.01</v>
      </c>
      <c r="F3" s="6">
        <v>111.45</v>
      </c>
      <c r="G3" s="6">
        <v>1</v>
      </c>
      <c r="H3" s="6" t="s">
        <v>34</v>
      </c>
      <c r="I3" s="6"/>
      <c r="J3" s="6" t="s">
        <v>88</v>
      </c>
      <c r="K3" s="6"/>
      <c r="L3" s="6" t="s">
        <v>89</v>
      </c>
      <c r="M3" s="6" t="s">
        <v>90</v>
      </c>
      <c r="N3" s="6"/>
    </row>
    <row r="4" s="2" customFormat="1" spans="1:14">
      <c r="A4" s="6" t="s">
        <v>81</v>
      </c>
      <c r="B4" s="6" t="s">
        <v>91</v>
      </c>
      <c r="C4" s="6" t="s">
        <v>92</v>
      </c>
      <c r="D4" s="6" t="s">
        <v>93</v>
      </c>
      <c r="E4" s="6">
        <v>2480.27</v>
      </c>
      <c r="F4" s="6">
        <v>74.41</v>
      </c>
      <c r="G4" s="6">
        <v>1</v>
      </c>
      <c r="H4" s="6" t="s">
        <v>19</v>
      </c>
      <c r="I4" s="6"/>
      <c r="J4" s="6" t="s">
        <v>94</v>
      </c>
      <c r="K4" s="6"/>
      <c r="L4" s="6" t="s">
        <v>95</v>
      </c>
      <c r="M4" s="6" t="s">
        <v>96</v>
      </c>
      <c r="N4" s="6"/>
    </row>
    <row r="5" s="2" customFormat="1" spans="1:14">
      <c r="A5" s="6" t="s">
        <v>81</v>
      </c>
      <c r="B5" s="6" t="s">
        <v>97</v>
      </c>
      <c r="C5" s="6" t="s">
        <v>56</v>
      </c>
      <c r="D5" s="6" t="s">
        <v>20</v>
      </c>
      <c r="E5" s="6">
        <v>5939.81</v>
      </c>
      <c r="F5" s="6">
        <v>178.19</v>
      </c>
      <c r="G5" s="6">
        <v>1</v>
      </c>
      <c r="H5" s="6" t="s">
        <v>38</v>
      </c>
      <c r="I5" s="6"/>
      <c r="J5" s="6" t="s">
        <v>98</v>
      </c>
      <c r="K5" s="6"/>
      <c r="L5" s="6" t="s">
        <v>99</v>
      </c>
      <c r="M5" s="6" t="s">
        <v>100</v>
      </c>
      <c r="N5" s="6"/>
    </row>
    <row r="6" s="2" customFormat="1" spans="1:14">
      <c r="A6" s="6" t="s">
        <v>81</v>
      </c>
      <c r="B6" s="6" t="s">
        <v>101</v>
      </c>
      <c r="C6" s="6" t="s">
        <v>102</v>
      </c>
      <c r="D6" s="6" t="s">
        <v>93</v>
      </c>
      <c r="E6" s="6">
        <v>5659.54</v>
      </c>
      <c r="F6" s="6">
        <v>169.79</v>
      </c>
      <c r="G6" s="6">
        <v>1</v>
      </c>
      <c r="H6" s="6" t="s">
        <v>63</v>
      </c>
      <c r="I6" s="6"/>
      <c r="J6" s="6" t="s">
        <v>103</v>
      </c>
      <c r="K6" s="6"/>
      <c r="L6" s="6" t="s">
        <v>104</v>
      </c>
      <c r="M6" s="6" t="s">
        <v>105</v>
      </c>
      <c r="N6" s="6"/>
    </row>
    <row r="7" s="2" customFormat="1" spans="1:14">
      <c r="A7" s="6" t="s">
        <v>81</v>
      </c>
      <c r="B7" s="6" t="s">
        <v>106</v>
      </c>
      <c r="C7" s="6" t="s">
        <v>107</v>
      </c>
      <c r="D7" s="6" t="s">
        <v>93</v>
      </c>
      <c r="E7" s="6">
        <v>6242.49</v>
      </c>
      <c r="F7" s="6">
        <v>187.27</v>
      </c>
      <c r="G7" s="6">
        <v>1</v>
      </c>
      <c r="H7" s="6" t="s">
        <v>63</v>
      </c>
      <c r="I7" s="6"/>
      <c r="J7" s="6" t="s">
        <v>108</v>
      </c>
      <c r="K7" s="6"/>
      <c r="L7" s="6" t="s">
        <v>109</v>
      </c>
      <c r="M7" s="6" t="s">
        <v>110</v>
      </c>
      <c r="N7" s="6"/>
    </row>
    <row r="8" s="2" customFormat="1" spans="1:14">
      <c r="A8" s="6" t="s">
        <v>81</v>
      </c>
      <c r="B8" s="6" t="s">
        <v>111</v>
      </c>
      <c r="C8" s="6" t="s">
        <v>92</v>
      </c>
      <c r="D8" s="6" t="s">
        <v>93</v>
      </c>
      <c r="E8" s="6">
        <v>2003.75</v>
      </c>
      <c r="F8" s="6">
        <v>60.11</v>
      </c>
      <c r="G8" s="6">
        <v>1</v>
      </c>
      <c r="H8" s="6" t="s">
        <v>19</v>
      </c>
      <c r="I8" s="6"/>
      <c r="J8" s="6" t="s">
        <v>112</v>
      </c>
      <c r="K8" s="6"/>
      <c r="L8" s="6" t="s">
        <v>113</v>
      </c>
      <c r="M8" s="6" t="s">
        <v>114</v>
      </c>
      <c r="N8" s="6"/>
    </row>
    <row r="9" s="2" customFormat="1" spans="1:14">
      <c r="A9" s="6" t="s">
        <v>81</v>
      </c>
      <c r="B9" s="6" t="s">
        <v>115</v>
      </c>
      <c r="C9" s="6" t="s">
        <v>116</v>
      </c>
      <c r="D9" s="6" t="s">
        <v>93</v>
      </c>
      <c r="E9" s="6">
        <v>3948.82</v>
      </c>
      <c r="F9" s="6">
        <v>118.46</v>
      </c>
      <c r="G9" s="6">
        <v>1</v>
      </c>
      <c r="H9" s="6" t="s">
        <v>63</v>
      </c>
      <c r="I9" s="6"/>
      <c r="J9" s="6" t="s">
        <v>117</v>
      </c>
      <c r="K9" s="6"/>
      <c r="L9" s="6" t="s">
        <v>118</v>
      </c>
      <c r="M9" s="6" t="s">
        <v>119</v>
      </c>
      <c r="N9" s="6"/>
    </row>
    <row r="10" s="2" customFormat="1" spans="1:14">
      <c r="A10" s="6" t="s">
        <v>81</v>
      </c>
      <c r="B10" s="6" t="s">
        <v>120</v>
      </c>
      <c r="C10" s="6" t="s">
        <v>107</v>
      </c>
      <c r="D10" s="6" t="s">
        <v>93</v>
      </c>
      <c r="E10" s="6">
        <v>6480.37</v>
      </c>
      <c r="F10" s="6">
        <v>194.41</v>
      </c>
      <c r="G10" s="6">
        <v>1</v>
      </c>
      <c r="H10" s="6" t="s">
        <v>63</v>
      </c>
      <c r="I10" s="6"/>
      <c r="J10" s="6" t="s">
        <v>108</v>
      </c>
      <c r="K10" s="6"/>
      <c r="L10" s="6" t="s">
        <v>121</v>
      </c>
      <c r="M10" s="6" t="s">
        <v>122</v>
      </c>
      <c r="N10" s="6"/>
    </row>
    <row r="11" s="2" customFormat="1" spans="1:14">
      <c r="A11" s="6" t="s">
        <v>81</v>
      </c>
      <c r="B11" s="6" t="s">
        <v>123</v>
      </c>
      <c r="C11" s="6" t="s">
        <v>107</v>
      </c>
      <c r="D11" s="6" t="s">
        <v>93</v>
      </c>
      <c r="E11" s="6">
        <v>6180.47</v>
      </c>
      <c r="F11" s="6">
        <v>185.41</v>
      </c>
      <c r="G11" s="6">
        <v>1</v>
      </c>
      <c r="H11" s="6" t="s">
        <v>63</v>
      </c>
      <c r="I11" s="6"/>
      <c r="J11" s="6" t="s">
        <v>108</v>
      </c>
      <c r="K11" s="6"/>
      <c r="L11" s="6" t="s">
        <v>124</v>
      </c>
      <c r="M11" s="6" t="s">
        <v>125</v>
      </c>
      <c r="N11" s="6"/>
    </row>
    <row r="12" s="2" customFormat="1" spans="1:14">
      <c r="A12" s="6" t="s">
        <v>81</v>
      </c>
      <c r="B12" s="6" t="s">
        <v>126</v>
      </c>
      <c r="C12" s="6" t="s">
        <v>107</v>
      </c>
      <c r="D12" s="6" t="s">
        <v>93</v>
      </c>
      <c r="E12" s="6">
        <v>6367.52</v>
      </c>
      <c r="F12" s="6">
        <v>191.03</v>
      </c>
      <c r="G12" s="6">
        <v>1</v>
      </c>
      <c r="H12" s="6" t="s">
        <v>63</v>
      </c>
      <c r="I12" s="6"/>
      <c r="J12" s="6" t="s">
        <v>108</v>
      </c>
      <c r="K12" s="6"/>
      <c r="L12" s="6" t="s">
        <v>127</v>
      </c>
      <c r="M12" s="6" t="s">
        <v>128</v>
      </c>
      <c r="N12" s="6"/>
    </row>
    <row r="13" s="2" customFormat="1" spans="1:14">
      <c r="A13" s="6" t="s">
        <v>81</v>
      </c>
      <c r="B13" s="6" t="s">
        <v>129</v>
      </c>
      <c r="C13" s="6" t="s">
        <v>92</v>
      </c>
      <c r="D13" s="6" t="s">
        <v>93</v>
      </c>
      <c r="E13" s="6">
        <v>910</v>
      </c>
      <c r="F13" s="6">
        <v>27.3</v>
      </c>
      <c r="G13" s="6">
        <v>1</v>
      </c>
      <c r="H13" s="6" t="s">
        <v>19</v>
      </c>
      <c r="I13" s="6"/>
      <c r="J13" s="6" t="s">
        <v>94</v>
      </c>
      <c r="K13" s="6"/>
      <c r="L13" s="6" t="s">
        <v>130</v>
      </c>
      <c r="M13" s="6" t="s">
        <v>131</v>
      </c>
      <c r="N13" s="6"/>
    </row>
    <row r="14" s="2" customFormat="1" spans="1:14">
      <c r="A14" s="6" t="s">
        <v>81</v>
      </c>
      <c r="B14" s="6" t="s">
        <v>132</v>
      </c>
      <c r="C14" s="6" t="s">
        <v>93</v>
      </c>
      <c r="D14" s="6" t="s">
        <v>93</v>
      </c>
      <c r="E14" s="6">
        <v>6199.89</v>
      </c>
      <c r="F14" s="6">
        <v>186</v>
      </c>
      <c r="G14" s="6">
        <v>1</v>
      </c>
      <c r="H14" s="6" t="s">
        <v>63</v>
      </c>
      <c r="I14" s="6"/>
      <c r="J14" s="6" t="s">
        <v>133</v>
      </c>
      <c r="K14" s="6"/>
      <c r="L14" s="6" t="s">
        <v>134</v>
      </c>
      <c r="M14" s="6" t="s">
        <v>135</v>
      </c>
      <c r="N14" s="6"/>
    </row>
    <row r="15" s="2" customFormat="1" spans="1:14">
      <c r="A15" s="6" t="s">
        <v>81</v>
      </c>
      <c r="B15" s="6" t="s">
        <v>136</v>
      </c>
      <c r="C15" s="6" t="s">
        <v>137</v>
      </c>
      <c r="D15" s="6" t="s">
        <v>51</v>
      </c>
      <c r="E15" s="6">
        <v>3664.4</v>
      </c>
      <c r="F15" s="6">
        <v>109.93</v>
      </c>
      <c r="G15" s="6">
        <v>1</v>
      </c>
      <c r="H15" s="6" t="s">
        <v>34</v>
      </c>
      <c r="I15" s="6"/>
      <c r="J15" s="6" t="s">
        <v>138</v>
      </c>
      <c r="K15" s="6"/>
      <c r="L15" s="6" t="s">
        <v>139</v>
      </c>
      <c r="M15" s="6" t="s">
        <v>140</v>
      </c>
      <c r="N15" s="6"/>
    </row>
    <row r="16" s="2" customFormat="1" spans="1:14">
      <c r="A16" s="6" t="s">
        <v>81</v>
      </c>
      <c r="B16" s="6" t="s">
        <v>141</v>
      </c>
      <c r="C16" s="6" t="s">
        <v>137</v>
      </c>
      <c r="D16" s="6" t="s">
        <v>51</v>
      </c>
      <c r="E16" s="6">
        <v>4412.82</v>
      </c>
      <c r="F16" s="6">
        <v>132.38</v>
      </c>
      <c r="G16" s="6">
        <v>1</v>
      </c>
      <c r="H16" s="6" t="s">
        <v>19</v>
      </c>
      <c r="I16" s="6"/>
      <c r="J16" s="6" t="s">
        <v>142</v>
      </c>
      <c r="K16" s="6"/>
      <c r="L16" s="6" t="s">
        <v>143</v>
      </c>
      <c r="M16" s="6" t="s">
        <v>144</v>
      </c>
      <c r="N16" s="6"/>
    </row>
    <row r="17" s="2" customFormat="1" spans="1:14">
      <c r="A17" s="6" t="s">
        <v>81</v>
      </c>
      <c r="B17" s="6" t="s">
        <v>145</v>
      </c>
      <c r="C17" s="6" t="s">
        <v>137</v>
      </c>
      <c r="D17" s="6" t="s">
        <v>51</v>
      </c>
      <c r="E17" s="6">
        <v>5017.82</v>
      </c>
      <c r="F17" s="6">
        <v>150.53</v>
      </c>
      <c r="G17" s="6">
        <v>1</v>
      </c>
      <c r="H17" s="6" t="s">
        <v>19</v>
      </c>
      <c r="I17" s="6"/>
      <c r="J17" s="6" t="s">
        <v>142</v>
      </c>
      <c r="K17" s="6"/>
      <c r="L17" s="6" t="s">
        <v>146</v>
      </c>
      <c r="M17" s="6" t="s">
        <v>147</v>
      </c>
      <c r="N17" s="6"/>
    </row>
    <row r="18" s="2" customFormat="1" spans="1:14">
      <c r="A18" s="6" t="s">
        <v>81</v>
      </c>
      <c r="B18" s="6" t="s">
        <v>148</v>
      </c>
      <c r="C18" s="6" t="s">
        <v>137</v>
      </c>
      <c r="D18" s="6" t="s">
        <v>51</v>
      </c>
      <c r="E18" s="6">
        <v>5188.68</v>
      </c>
      <c r="F18" s="6">
        <v>155.66</v>
      </c>
      <c r="G18" s="6">
        <v>1</v>
      </c>
      <c r="H18" s="6" t="s">
        <v>19</v>
      </c>
      <c r="I18" s="6"/>
      <c r="J18" s="6" t="s">
        <v>142</v>
      </c>
      <c r="K18" s="6"/>
      <c r="L18" s="6" t="s">
        <v>149</v>
      </c>
      <c r="M18" s="6" t="s">
        <v>150</v>
      </c>
      <c r="N18" s="6"/>
    </row>
    <row r="19" s="2" customFormat="1" spans="1:14">
      <c r="A19" s="6" t="s">
        <v>81</v>
      </c>
      <c r="B19" s="6" t="s">
        <v>151</v>
      </c>
      <c r="C19" s="6" t="s">
        <v>137</v>
      </c>
      <c r="D19" s="6" t="s">
        <v>51</v>
      </c>
      <c r="E19" s="6">
        <v>4957.6</v>
      </c>
      <c r="F19" s="6">
        <v>148.73</v>
      </c>
      <c r="G19" s="6">
        <v>1</v>
      </c>
      <c r="H19" s="6" t="s">
        <v>19</v>
      </c>
      <c r="I19" s="6"/>
      <c r="J19" s="6" t="s">
        <v>142</v>
      </c>
      <c r="K19" s="6"/>
      <c r="L19" s="6" t="s">
        <v>152</v>
      </c>
      <c r="M19" s="6" t="s">
        <v>153</v>
      </c>
      <c r="N19" s="6"/>
    </row>
    <row r="20" s="2" customFormat="1" spans="1:14">
      <c r="A20" s="6" t="s">
        <v>81</v>
      </c>
      <c r="B20" s="6" t="s">
        <v>154</v>
      </c>
      <c r="C20" s="6" t="s">
        <v>137</v>
      </c>
      <c r="D20" s="6" t="s">
        <v>51</v>
      </c>
      <c r="E20" s="6">
        <v>3462.74</v>
      </c>
      <c r="F20" s="6">
        <v>103.88</v>
      </c>
      <c r="G20" s="6">
        <v>1</v>
      </c>
      <c r="H20" s="6" t="s">
        <v>34</v>
      </c>
      <c r="I20" s="6"/>
      <c r="J20" s="6" t="s">
        <v>155</v>
      </c>
      <c r="K20" s="6"/>
      <c r="L20" s="6" t="s">
        <v>156</v>
      </c>
      <c r="M20" s="6" t="s">
        <v>157</v>
      </c>
      <c r="N20" s="6"/>
    </row>
    <row r="21" s="2" customFormat="1" spans="1:14">
      <c r="A21" s="6" t="s">
        <v>81</v>
      </c>
      <c r="B21" s="6" t="s">
        <v>158</v>
      </c>
      <c r="C21" s="6" t="s">
        <v>137</v>
      </c>
      <c r="D21" s="6" t="s">
        <v>51</v>
      </c>
      <c r="E21" s="6">
        <v>2751.73</v>
      </c>
      <c r="F21" s="6">
        <v>82.55</v>
      </c>
      <c r="G21" s="6">
        <v>1</v>
      </c>
      <c r="H21" s="6" t="s">
        <v>34</v>
      </c>
      <c r="I21" s="6"/>
      <c r="J21" s="6" t="s">
        <v>155</v>
      </c>
      <c r="K21" s="6"/>
      <c r="L21" s="6" t="s">
        <v>159</v>
      </c>
      <c r="M21" s="6" t="s">
        <v>160</v>
      </c>
      <c r="N21" s="6"/>
    </row>
    <row r="22" s="2" customFormat="1" spans="1:14">
      <c r="A22" s="6" t="s">
        <v>81</v>
      </c>
      <c r="B22" s="6" t="s">
        <v>161</v>
      </c>
      <c r="C22" s="6" t="s">
        <v>137</v>
      </c>
      <c r="D22" s="6" t="s">
        <v>51</v>
      </c>
      <c r="E22" s="6">
        <v>3544.44</v>
      </c>
      <c r="F22" s="6">
        <v>106.33</v>
      </c>
      <c r="G22" s="6">
        <v>1</v>
      </c>
      <c r="H22" s="6" t="s">
        <v>34</v>
      </c>
      <c r="I22" s="6"/>
      <c r="J22" s="6" t="s">
        <v>155</v>
      </c>
      <c r="K22" s="6"/>
      <c r="L22" s="6" t="s">
        <v>162</v>
      </c>
      <c r="M22" s="6" t="s">
        <v>163</v>
      </c>
      <c r="N22" s="6"/>
    </row>
    <row r="23" s="2" customFormat="1" spans="1:14">
      <c r="A23" s="6" t="s">
        <v>81</v>
      </c>
      <c r="B23" s="6" t="s">
        <v>164</v>
      </c>
      <c r="C23" s="6" t="s">
        <v>20</v>
      </c>
      <c r="D23" s="6" t="s">
        <v>20</v>
      </c>
      <c r="E23" s="6">
        <v>932.4</v>
      </c>
      <c r="F23" s="6">
        <v>27.97</v>
      </c>
      <c r="G23" s="6">
        <v>1</v>
      </c>
      <c r="H23" s="6" t="s">
        <v>19</v>
      </c>
      <c r="I23" s="6"/>
      <c r="J23" s="6" t="s">
        <v>165</v>
      </c>
      <c r="K23" s="6"/>
      <c r="L23" s="6" t="s">
        <v>166</v>
      </c>
      <c r="M23" s="6" t="s">
        <v>167</v>
      </c>
      <c r="N23" s="6"/>
    </row>
    <row r="24" s="2" customFormat="1" spans="1:14">
      <c r="A24" s="6" t="s">
        <v>81</v>
      </c>
      <c r="B24" s="6" t="s">
        <v>168</v>
      </c>
      <c r="C24" s="6" t="s">
        <v>20</v>
      </c>
      <c r="D24" s="6" t="s">
        <v>20</v>
      </c>
      <c r="E24" s="6">
        <v>932.4</v>
      </c>
      <c r="F24" s="6">
        <v>27.97</v>
      </c>
      <c r="G24" s="6">
        <v>1</v>
      </c>
      <c r="H24" s="6" t="s">
        <v>19</v>
      </c>
      <c r="I24" s="6"/>
      <c r="J24" s="6" t="s">
        <v>165</v>
      </c>
      <c r="K24" s="6"/>
      <c r="L24" s="6" t="s">
        <v>169</v>
      </c>
      <c r="M24" s="6" t="s">
        <v>170</v>
      </c>
      <c r="N24" s="6"/>
    </row>
    <row r="25" s="2" customFormat="1" spans="1:14">
      <c r="A25" s="6" t="s">
        <v>81</v>
      </c>
      <c r="B25" s="6" t="s">
        <v>171</v>
      </c>
      <c r="C25" s="6" t="s">
        <v>83</v>
      </c>
      <c r="D25" s="6" t="s">
        <v>51</v>
      </c>
      <c r="E25" s="6">
        <v>2934.48</v>
      </c>
      <c r="F25" s="6">
        <v>88.03</v>
      </c>
      <c r="G25" s="6">
        <v>1</v>
      </c>
      <c r="H25" s="6" t="s">
        <v>34</v>
      </c>
      <c r="I25" s="6"/>
      <c r="J25" s="6" t="s">
        <v>88</v>
      </c>
      <c r="K25" s="6"/>
      <c r="L25" s="6" t="s">
        <v>172</v>
      </c>
      <c r="M25" s="6" t="s">
        <v>173</v>
      </c>
      <c r="N25" s="6"/>
    </row>
    <row r="26" s="2" customFormat="1" spans="1:14">
      <c r="A26" s="6" t="s">
        <v>81</v>
      </c>
      <c r="B26" s="6" t="s">
        <v>174</v>
      </c>
      <c r="C26" s="6" t="s">
        <v>137</v>
      </c>
      <c r="D26" s="6" t="s">
        <v>51</v>
      </c>
      <c r="E26" s="6">
        <v>3757.26</v>
      </c>
      <c r="F26" s="6">
        <v>112.72</v>
      </c>
      <c r="G26" s="6">
        <v>1</v>
      </c>
      <c r="H26" s="6" t="s">
        <v>34</v>
      </c>
      <c r="I26" s="6"/>
      <c r="J26" s="6" t="s">
        <v>138</v>
      </c>
      <c r="K26" s="6"/>
      <c r="L26" s="6" t="s">
        <v>175</v>
      </c>
      <c r="M26" s="6" t="s">
        <v>176</v>
      </c>
      <c r="N26" s="6"/>
    </row>
    <row r="27" s="2" customFormat="1" spans="1:14">
      <c r="A27" s="6" t="s">
        <v>81</v>
      </c>
      <c r="B27" s="6" t="s">
        <v>177</v>
      </c>
      <c r="C27" s="6" t="s">
        <v>83</v>
      </c>
      <c r="D27" s="6" t="s">
        <v>51</v>
      </c>
      <c r="E27" s="6">
        <v>7567.47</v>
      </c>
      <c r="F27" s="6">
        <v>227.02</v>
      </c>
      <c r="G27" s="6">
        <v>1</v>
      </c>
      <c r="H27" s="6" t="s">
        <v>34</v>
      </c>
      <c r="I27" s="6"/>
      <c r="J27" s="6" t="s">
        <v>84</v>
      </c>
      <c r="K27" s="6"/>
      <c r="L27" s="6" t="s">
        <v>178</v>
      </c>
      <c r="M27" s="6" t="s">
        <v>179</v>
      </c>
      <c r="N27" s="6"/>
    </row>
    <row r="28" s="2" customFormat="1" spans="1:14">
      <c r="A28" s="6" t="s">
        <v>81</v>
      </c>
      <c r="B28" s="6" t="s">
        <v>180</v>
      </c>
      <c r="C28" s="6" t="s">
        <v>137</v>
      </c>
      <c r="D28" s="6" t="s">
        <v>51</v>
      </c>
      <c r="E28" s="6">
        <v>2985.34</v>
      </c>
      <c r="F28" s="6">
        <v>89.56</v>
      </c>
      <c r="G28" s="6">
        <v>1</v>
      </c>
      <c r="H28" s="6" t="s">
        <v>34</v>
      </c>
      <c r="I28" s="6"/>
      <c r="J28" s="6" t="s">
        <v>138</v>
      </c>
      <c r="K28" s="6"/>
      <c r="L28" s="6" t="s">
        <v>181</v>
      </c>
      <c r="M28" s="6" t="s">
        <v>182</v>
      </c>
      <c r="N28" s="6"/>
    </row>
    <row r="29" s="2" customFormat="1" spans="1:14">
      <c r="A29" s="6" t="s">
        <v>81</v>
      </c>
      <c r="B29" s="6" t="s">
        <v>183</v>
      </c>
      <c r="C29" s="6" t="s">
        <v>83</v>
      </c>
      <c r="D29" s="6" t="s">
        <v>51</v>
      </c>
      <c r="E29" s="6">
        <v>4149.55</v>
      </c>
      <c r="F29" s="6">
        <v>124.49</v>
      </c>
      <c r="G29" s="6">
        <v>1</v>
      </c>
      <c r="H29" s="6" t="s">
        <v>34</v>
      </c>
      <c r="I29" s="6"/>
      <c r="J29" s="6" t="s">
        <v>184</v>
      </c>
      <c r="K29" s="6"/>
      <c r="L29" s="6" t="s">
        <v>185</v>
      </c>
      <c r="M29" s="6" t="s">
        <v>186</v>
      </c>
      <c r="N29" s="6"/>
    </row>
    <row r="30" s="2" customFormat="1" spans="1:14">
      <c r="A30" s="6" t="s">
        <v>81</v>
      </c>
      <c r="B30" s="6" t="s">
        <v>187</v>
      </c>
      <c r="C30" s="6" t="s">
        <v>137</v>
      </c>
      <c r="D30" s="6" t="s">
        <v>51</v>
      </c>
      <c r="E30" s="6">
        <v>2481.12</v>
      </c>
      <c r="F30" s="6">
        <v>74.43</v>
      </c>
      <c r="G30" s="6">
        <v>1</v>
      </c>
      <c r="H30" s="6" t="s">
        <v>34</v>
      </c>
      <c r="I30" s="6"/>
      <c r="J30" s="6" t="s">
        <v>138</v>
      </c>
      <c r="K30" s="6"/>
      <c r="L30" s="6" t="s">
        <v>188</v>
      </c>
      <c r="M30" s="6" t="s">
        <v>189</v>
      </c>
      <c r="N30" s="6"/>
    </row>
    <row r="31" s="2" customFormat="1" spans="1:14">
      <c r="A31" s="6" t="s">
        <v>81</v>
      </c>
      <c r="B31" s="6" t="s">
        <v>190</v>
      </c>
      <c r="C31" s="6" t="s">
        <v>137</v>
      </c>
      <c r="D31" s="6" t="s">
        <v>51</v>
      </c>
      <c r="E31" s="6">
        <v>3546.14</v>
      </c>
      <c r="F31" s="6">
        <v>106.38</v>
      </c>
      <c r="G31" s="6">
        <v>1</v>
      </c>
      <c r="H31" s="6" t="s">
        <v>34</v>
      </c>
      <c r="I31" s="6"/>
      <c r="J31" s="6" t="s">
        <v>138</v>
      </c>
      <c r="K31" s="6"/>
      <c r="L31" s="6" t="s">
        <v>191</v>
      </c>
      <c r="M31" s="6" t="s">
        <v>192</v>
      </c>
      <c r="N31" s="6"/>
    </row>
    <row r="32" s="2" customFormat="1" spans="1:14">
      <c r="A32" s="6" t="s">
        <v>81</v>
      </c>
      <c r="B32" s="6" t="s">
        <v>193</v>
      </c>
      <c r="C32" s="6" t="s">
        <v>137</v>
      </c>
      <c r="D32" s="6" t="s">
        <v>51</v>
      </c>
      <c r="E32" s="6">
        <v>3683.57</v>
      </c>
      <c r="F32" s="6">
        <v>110.51</v>
      </c>
      <c r="G32" s="6">
        <v>1</v>
      </c>
      <c r="H32" s="6" t="s">
        <v>19</v>
      </c>
      <c r="I32" s="6"/>
      <c r="J32" s="6" t="s">
        <v>142</v>
      </c>
      <c r="K32" s="6"/>
      <c r="L32" s="6" t="s">
        <v>194</v>
      </c>
      <c r="M32" s="6" t="s">
        <v>195</v>
      </c>
      <c r="N32" s="6"/>
    </row>
    <row r="33" s="2" customFormat="1" spans="1:14">
      <c r="A33" s="6" t="s">
        <v>81</v>
      </c>
      <c r="B33" s="6" t="s">
        <v>196</v>
      </c>
      <c r="C33" s="6" t="s">
        <v>137</v>
      </c>
      <c r="D33" s="6" t="s">
        <v>51</v>
      </c>
      <c r="E33" s="6">
        <v>4104.45</v>
      </c>
      <c r="F33" s="6">
        <v>123.13</v>
      </c>
      <c r="G33" s="6">
        <v>1</v>
      </c>
      <c r="H33" s="6" t="s">
        <v>19</v>
      </c>
      <c r="I33" s="6"/>
      <c r="J33" s="6" t="s">
        <v>142</v>
      </c>
      <c r="K33" s="6"/>
      <c r="L33" s="6" t="s">
        <v>197</v>
      </c>
      <c r="M33" s="6" t="s">
        <v>198</v>
      </c>
      <c r="N33" s="6"/>
    </row>
    <row r="34" s="2" customFormat="1" spans="1:14">
      <c r="A34" s="6" t="s">
        <v>81</v>
      </c>
      <c r="B34" s="6" t="s">
        <v>199</v>
      </c>
      <c r="C34" s="6" t="s">
        <v>60</v>
      </c>
      <c r="D34" s="6" t="s">
        <v>20</v>
      </c>
      <c r="E34" s="6">
        <v>8255.58</v>
      </c>
      <c r="F34" s="6">
        <v>247.67</v>
      </c>
      <c r="G34" s="6">
        <v>1</v>
      </c>
      <c r="H34" s="6" t="s">
        <v>19</v>
      </c>
      <c r="I34" s="6"/>
      <c r="J34" s="6" t="s">
        <v>200</v>
      </c>
      <c r="K34" s="6"/>
      <c r="L34" s="6" t="s">
        <v>201</v>
      </c>
      <c r="M34" s="6" t="s">
        <v>202</v>
      </c>
      <c r="N34" s="6"/>
    </row>
    <row r="35" s="2" customFormat="1" spans="1:14">
      <c r="A35" s="6" t="s">
        <v>81</v>
      </c>
      <c r="B35" s="6" t="s">
        <v>203</v>
      </c>
      <c r="C35" s="6" t="s">
        <v>204</v>
      </c>
      <c r="D35" s="6" t="s">
        <v>22</v>
      </c>
      <c r="E35" s="6">
        <v>8134.53</v>
      </c>
      <c r="F35" s="6">
        <v>5756.98</v>
      </c>
      <c r="G35" s="6">
        <v>1</v>
      </c>
      <c r="H35" s="6" t="s">
        <v>205</v>
      </c>
      <c r="I35" s="6"/>
      <c r="J35" s="6" t="s">
        <v>206</v>
      </c>
      <c r="K35" s="6"/>
      <c r="L35" s="6" t="s">
        <v>207</v>
      </c>
      <c r="M35" s="6" t="s">
        <v>208</v>
      </c>
      <c r="N35" s="6"/>
    </row>
    <row r="36" s="2" customFormat="1" spans="1:14">
      <c r="A36" s="6" t="s">
        <v>81</v>
      </c>
      <c r="B36" s="6" t="s">
        <v>209</v>
      </c>
      <c r="C36" s="6" t="s">
        <v>204</v>
      </c>
      <c r="D36" s="6" t="s">
        <v>22</v>
      </c>
      <c r="E36" s="6">
        <v>11008.23</v>
      </c>
      <c r="F36" s="6">
        <v>6052.53</v>
      </c>
      <c r="G36" s="6">
        <v>1</v>
      </c>
      <c r="H36" s="6" t="s">
        <v>205</v>
      </c>
      <c r="I36" s="6"/>
      <c r="J36" s="6" t="s">
        <v>206</v>
      </c>
      <c r="K36" s="6"/>
      <c r="L36" s="6" t="s">
        <v>210</v>
      </c>
      <c r="M36" s="6" t="s">
        <v>211</v>
      </c>
      <c r="N36" s="6"/>
    </row>
    <row r="37" s="2" customFormat="1" spans="1:14">
      <c r="A37" s="6" t="s">
        <v>81</v>
      </c>
      <c r="B37" s="6" t="s">
        <v>212</v>
      </c>
      <c r="C37" s="6" t="s">
        <v>204</v>
      </c>
      <c r="D37" s="6" t="s">
        <v>22</v>
      </c>
      <c r="E37" s="6">
        <v>59828.37</v>
      </c>
      <c r="F37" s="6">
        <v>4487.11</v>
      </c>
      <c r="G37" s="6">
        <v>1</v>
      </c>
      <c r="H37" s="6" t="s">
        <v>205</v>
      </c>
      <c r="I37" s="6"/>
      <c r="J37" s="6" t="s">
        <v>213</v>
      </c>
      <c r="K37" s="6"/>
      <c r="L37" s="6" t="s">
        <v>214</v>
      </c>
      <c r="M37" s="6" t="s">
        <v>215</v>
      </c>
      <c r="N37" s="6"/>
    </row>
    <row r="38" s="2" customFormat="1" spans="1:14">
      <c r="A38" s="6" t="s">
        <v>81</v>
      </c>
      <c r="B38" s="6" t="s">
        <v>216</v>
      </c>
      <c r="C38" s="6" t="s">
        <v>204</v>
      </c>
      <c r="D38" s="6" t="s">
        <v>22</v>
      </c>
      <c r="E38" s="6">
        <v>80851.66</v>
      </c>
      <c r="F38" s="6">
        <v>13443.3</v>
      </c>
      <c r="G38" s="6">
        <v>1</v>
      </c>
      <c r="H38" s="6" t="s">
        <v>205</v>
      </c>
      <c r="I38" s="6"/>
      <c r="J38" s="6" t="s">
        <v>204</v>
      </c>
      <c r="K38" s="6"/>
      <c r="L38" s="6" t="s">
        <v>217</v>
      </c>
      <c r="M38" s="6" t="s">
        <v>218</v>
      </c>
      <c r="N38" s="6"/>
    </row>
    <row r="39" s="2" customFormat="1" spans="1:14">
      <c r="A39" s="6" t="s">
        <v>81</v>
      </c>
      <c r="B39" s="6" t="s">
        <v>219</v>
      </c>
      <c r="C39" s="6" t="s">
        <v>220</v>
      </c>
      <c r="D39" s="6" t="s">
        <v>93</v>
      </c>
      <c r="E39" s="6">
        <v>7549.18</v>
      </c>
      <c r="F39" s="6">
        <v>226.48</v>
      </c>
      <c r="G39" s="6">
        <v>1</v>
      </c>
      <c r="H39" s="6" t="s">
        <v>63</v>
      </c>
      <c r="I39" s="6"/>
      <c r="J39" s="6" t="s">
        <v>221</v>
      </c>
      <c r="K39" s="6"/>
      <c r="L39" s="6" t="s">
        <v>222</v>
      </c>
      <c r="M39" s="6" t="s">
        <v>223</v>
      </c>
      <c r="N39" s="6"/>
    </row>
    <row r="40" s="2" customFormat="1" spans="1:14">
      <c r="A40" s="6" t="s">
        <v>81</v>
      </c>
      <c r="B40" s="6" t="s">
        <v>224</v>
      </c>
      <c r="C40" s="6" t="s">
        <v>225</v>
      </c>
      <c r="D40" s="6" t="s">
        <v>52</v>
      </c>
      <c r="E40" s="6">
        <v>442.06</v>
      </c>
      <c r="F40" s="6">
        <v>163.41</v>
      </c>
      <c r="G40" s="6">
        <v>1</v>
      </c>
      <c r="H40" s="6" t="s">
        <v>19</v>
      </c>
      <c r="I40" s="6"/>
      <c r="J40" s="6" t="s">
        <v>226</v>
      </c>
      <c r="K40" s="6"/>
      <c r="L40" s="6" t="s">
        <v>222</v>
      </c>
      <c r="M40" s="6" t="s">
        <v>223</v>
      </c>
      <c r="N40" s="6"/>
    </row>
    <row r="41" s="2" customFormat="1" spans="1:14">
      <c r="A41" s="6" t="s">
        <v>81</v>
      </c>
      <c r="B41" s="6" t="s">
        <v>227</v>
      </c>
      <c r="C41" s="6" t="s">
        <v>107</v>
      </c>
      <c r="D41" s="6" t="s">
        <v>93</v>
      </c>
      <c r="E41" s="6">
        <v>6366.86</v>
      </c>
      <c r="F41" s="6">
        <v>191.01</v>
      </c>
      <c r="G41" s="6">
        <v>1</v>
      </c>
      <c r="H41" s="6" t="s">
        <v>63</v>
      </c>
      <c r="I41" s="6"/>
      <c r="J41" s="6" t="s">
        <v>108</v>
      </c>
      <c r="K41" s="6"/>
      <c r="L41" s="6" t="s">
        <v>228</v>
      </c>
      <c r="M41" s="6" t="s">
        <v>229</v>
      </c>
      <c r="N41" s="6"/>
    </row>
    <row r="42" s="2" customFormat="1" spans="1:14">
      <c r="A42" s="6" t="s">
        <v>81</v>
      </c>
      <c r="B42" s="6" t="s">
        <v>230</v>
      </c>
      <c r="C42" s="6" t="s">
        <v>92</v>
      </c>
      <c r="D42" s="6" t="s">
        <v>93</v>
      </c>
      <c r="E42" s="6">
        <v>1595.94</v>
      </c>
      <c r="F42" s="6">
        <v>47.88</v>
      </c>
      <c r="G42" s="6">
        <v>1</v>
      </c>
      <c r="H42" s="6" t="s">
        <v>19</v>
      </c>
      <c r="I42" s="6"/>
      <c r="J42" s="6" t="s">
        <v>231</v>
      </c>
      <c r="K42" s="6"/>
      <c r="L42" s="6" t="s">
        <v>232</v>
      </c>
      <c r="M42" s="6" t="s">
        <v>233</v>
      </c>
      <c r="N42" s="6"/>
    </row>
    <row r="43" s="2" customFormat="1" spans="1:14">
      <c r="A43" s="6" t="s">
        <v>81</v>
      </c>
      <c r="B43" s="6" t="s">
        <v>234</v>
      </c>
      <c r="C43" s="6" t="s">
        <v>92</v>
      </c>
      <c r="D43" s="6" t="s">
        <v>93</v>
      </c>
      <c r="E43" s="6">
        <v>231.75</v>
      </c>
      <c r="F43" s="6">
        <v>6.95</v>
      </c>
      <c r="G43" s="6">
        <v>1</v>
      </c>
      <c r="H43" s="6" t="s">
        <v>19</v>
      </c>
      <c r="I43" s="6"/>
      <c r="J43" s="6" t="s">
        <v>235</v>
      </c>
      <c r="K43" s="6"/>
      <c r="L43" s="6" t="s">
        <v>236</v>
      </c>
      <c r="M43" s="6" t="s">
        <v>237</v>
      </c>
      <c r="N43" s="6"/>
    </row>
    <row r="44" s="2" customFormat="1" spans="1:14">
      <c r="A44" s="6" t="s">
        <v>81</v>
      </c>
      <c r="B44" s="6" t="s">
        <v>238</v>
      </c>
      <c r="C44" s="6" t="s">
        <v>92</v>
      </c>
      <c r="D44" s="6" t="s">
        <v>93</v>
      </c>
      <c r="E44" s="6">
        <v>257.5</v>
      </c>
      <c r="F44" s="6">
        <v>7.73</v>
      </c>
      <c r="G44" s="6">
        <v>1</v>
      </c>
      <c r="H44" s="6" t="s">
        <v>19</v>
      </c>
      <c r="I44" s="6"/>
      <c r="J44" s="6" t="s">
        <v>235</v>
      </c>
      <c r="K44" s="6"/>
      <c r="L44" s="6" t="s">
        <v>239</v>
      </c>
      <c r="M44" s="6" t="s">
        <v>240</v>
      </c>
      <c r="N44" s="6"/>
    </row>
    <row r="45" s="2" customFormat="1" spans="1:14">
      <c r="A45" s="6" t="s">
        <v>81</v>
      </c>
      <c r="B45" s="6" t="s">
        <v>241</v>
      </c>
      <c r="C45" s="6" t="s">
        <v>92</v>
      </c>
      <c r="D45" s="6" t="s">
        <v>93</v>
      </c>
      <c r="E45" s="6">
        <v>4614.21</v>
      </c>
      <c r="F45" s="6">
        <v>138.43</v>
      </c>
      <c r="G45" s="6">
        <v>1</v>
      </c>
      <c r="H45" s="6" t="s">
        <v>19</v>
      </c>
      <c r="I45" s="6"/>
      <c r="J45" s="6" t="s">
        <v>242</v>
      </c>
      <c r="K45" s="6"/>
      <c r="L45" s="6" t="s">
        <v>243</v>
      </c>
      <c r="M45" s="6" t="s">
        <v>244</v>
      </c>
      <c r="N45" s="6"/>
    </row>
    <row r="46" s="2" customFormat="1" spans="1:14">
      <c r="A46" s="6" t="s">
        <v>81</v>
      </c>
      <c r="B46" s="6" t="s">
        <v>245</v>
      </c>
      <c r="C46" s="6" t="s">
        <v>92</v>
      </c>
      <c r="D46" s="6" t="s">
        <v>93</v>
      </c>
      <c r="E46" s="6">
        <v>103</v>
      </c>
      <c r="F46" s="6">
        <v>3.09</v>
      </c>
      <c r="G46" s="6">
        <v>1</v>
      </c>
      <c r="H46" s="6" t="s">
        <v>19</v>
      </c>
      <c r="I46" s="6"/>
      <c r="J46" s="6" t="s">
        <v>231</v>
      </c>
      <c r="K46" s="6"/>
      <c r="L46" s="6" t="s">
        <v>246</v>
      </c>
      <c r="M46" s="6" t="s">
        <v>247</v>
      </c>
      <c r="N46" s="6"/>
    </row>
    <row r="47" s="2" customFormat="1" spans="1:14">
      <c r="A47" s="6" t="s">
        <v>81</v>
      </c>
      <c r="B47" s="6" t="s">
        <v>248</v>
      </c>
      <c r="C47" s="6" t="s">
        <v>249</v>
      </c>
      <c r="D47" s="6" t="s">
        <v>93</v>
      </c>
      <c r="E47" s="6">
        <v>195</v>
      </c>
      <c r="F47" s="6">
        <v>5.85</v>
      </c>
      <c r="G47" s="6">
        <v>1</v>
      </c>
      <c r="H47" s="6" t="s">
        <v>63</v>
      </c>
      <c r="I47" s="6"/>
      <c r="J47" s="6" t="s">
        <v>250</v>
      </c>
      <c r="K47" s="6"/>
      <c r="L47" s="6" t="s">
        <v>251</v>
      </c>
      <c r="M47" s="6" t="s">
        <v>252</v>
      </c>
      <c r="N47" s="6"/>
    </row>
    <row r="48" s="2" customFormat="1" spans="1:14">
      <c r="A48" s="6" t="s">
        <v>81</v>
      </c>
      <c r="B48" s="6" t="s">
        <v>253</v>
      </c>
      <c r="C48" s="6" t="s">
        <v>92</v>
      </c>
      <c r="D48" s="6" t="s">
        <v>93</v>
      </c>
      <c r="E48" s="6">
        <v>257.5</v>
      </c>
      <c r="F48" s="6">
        <v>7.73</v>
      </c>
      <c r="G48" s="6">
        <v>1</v>
      </c>
      <c r="H48" s="6" t="s">
        <v>19</v>
      </c>
      <c r="I48" s="6"/>
      <c r="J48" s="6" t="s">
        <v>235</v>
      </c>
      <c r="K48" s="6"/>
      <c r="L48" s="6" t="s">
        <v>254</v>
      </c>
      <c r="M48" s="6" t="s">
        <v>255</v>
      </c>
      <c r="N48" s="6"/>
    </row>
    <row r="49" s="2" customFormat="1" spans="1:14">
      <c r="A49" s="6" t="s">
        <v>81</v>
      </c>
      <c r="B49" s="6" t="s">
        <v>256</v>
      </c>
      <c r="C49" s="6" t="s">
        <v>92</v>
      </c>
      <c r="D49" s="6" t="s">
        <v>93</v>
      </c>
      <c r="E49" s="6">
        <v>1562.84</v>
      </c>
      <c r="F49" s="6">
        <v>46.89</v>
      </c>
      <c r="G49" s="6">
        <v>1</v>
      </c>
      <c r="H49" s="6" t="s">
        <v>19</v>
      </c>
      <c r="I49" s="6"/>
      <c r="J49" s="6" t="s">
        <v>257</v>
      </c>
      <c r="K49" s="6"/>
      <c r="L49" s="6" t="s">
        <v>258</v>
      </c>
      <c r="M49" s="6" t="s">
        <v>259</v>
      </c>
      <c r="N49" s="6"/>
    </row>
    <row r="50" s="2" customFormat="1" spans="1:14">
      <c r="A50" s="6" t="s">
        <v>81</v>
      </c>
      <c r="B50" s="6" t="s">
        <v>260</v>
      </c>
      <c r="C50" s="6" t="s">
        <v>92</v>
      </c>
      <c r="D50" s="6" t="s">
        <v>93</v>
      </c>
      <c r="E50" s="6">
        <v>1321.76</v>
      </c>
      <c r="F50" s="6">
        <v>39.65</v>
      </c>
      <c r="G50" s="6">
        <v>1</v>
      </c>
      <c r="H50" s="6" t="s">
        <v>19</v>
      </c>
      <c r="I50" s="6"/>
      <c r="J50" s="6" t="s">
        <v>261</v>
      </c>
      <c r="K50" s="6"/>
      <c r="L50" s="6" t="s">
        <v>262</v>
      </c>
      <c r="M50" s="6" t="s">
        <v>263</v>
      </c>
      <c r="N50" s="6"/>
    </row>
    <row r="51" s="2" customFormat="1" spans="1:14">
      <c r="A51" s="6" t="s">
        <v>81</v>
      </c>
      <c r="B51" s="6" t="s">
        <v>264</v>
      </c>
      <c r="C51" s="6" t="s">
        <v>107</v>
      </c>
      <c r="D51" s="6" t="s">
        <v>93</v>
      </c>
      <c r="E51" s="6">
        <v>6164.98</v>
      </c>
      <c r="F51" s="6">
        <v>184.95</v>
      </c>
      <c r="G51" s="6">
        <v>1</v>
      </c>
      <c r="H51" s="6" t="s">
        <v>63</v>
      </c>
      <c r="I51" s="6"/>
      <c r="J51" s="6" t="s">
        <v>108</v>
      </c>
      <c r="K51" s="6"/>
      <c r="L51" s="6" t="s">
        <v>265</v>
      </c>
      <c r="M51" s="6" t="s">
        <v>266</v>
      </c>
      <c r="N51" s="6"/>
    </row>
    <row r="52" s="2" customFormat="1" spans="1:14">
      <c r="A52" s="6" t="s">
        <v>81</v>
      </c>
      <c r="B52" s="6" t="s">
        <v>267</v>
      </c>
      <c r="C52" s="6" t="s">
        <v>20</v>
      </c>
      <c r="D52" s="6" t="s">
        <v>20</v>
      </c>
      <c r="E52" s="6">
        <v>2151.91</v>
      </c>
      <c r="F52" s="6">
        <v>64.56</v>
      </c>
      <c r="G52" s="6">
        <v>1</v>
      </c>
      <c r="H52" s="6" t="s">
        <v>19</v>
      </c>
      <c r="I52" s="6"/>
      <c r="J52" s="6" t="s">
        <v>268</v>
      </c>
      <c r="K52" s="6"/>
      <c r="L52" s="6" t="s">
        <v>269</v>
      </c>
      <c r="M52" s="6" t="s">
        <v>270</v>
      </c>
      <c r="N52" s="6"/>
    </row>
    <row r="53" s="2" customFormat="1" spans="1:14">
      <c r="A53" s="6" t="s">
        <v>81</v>
      </c>
      <c r="B53" s="6" t="s">
        <v>271</v>
      </c>
      <c r="C53" s="6" t="s">
        <v>272</v>
      </c>
      <c r="D53" s="6" t="s">
        <v>20</v>
      </c>
      <c r="E53" s="6">
        <v>701.33</v>
      </c>
      <c r="F53" s="6">
        <v>21.04</v>
      </c>
      <c r="G53" s="6">
        <v>1</v>
      </c>
      <c r="H53" s="6" t="s">
        <v>19</v>
      </c>
      <c r="I53" s="6"/>
      <c r="J53" s="6" t="s">
        <v>273</v>
      </c>
      <c r="K53" s="6"/>
      <c r="L53" s="6" t="s">
        <v>274</v>
      </c>
      <c r="M53" s="6" t="s">
        <v>275</v>
      </c>
      <c r="N53" s="6"/>
    </row>
    <row r="54" s="2" customFormat="1" spans="1:14">
      <c r="A54" s="6" t="s">
        <v>81</v>
      </c>
      <c r="B54" s="6" t="s">
        <v>276</v>
      </c>
      <c r="C54" s="6" t="s">
        <v>20</v>
      </c>
      <c r="D54" s="6" t="s">
        <v>20</v>
      </c>
      <c r="E54" s="6">
        <v>9089.35</v>
      </c>
      <c r="F54" s="6">
        <v>272.68</v>
      </c>
      <c r="G54" s="6">
        <v>1</v>
      </c>
      <c r="H54" s="6" t="s">
        <v>19</v>
      </c>
      <c r="I54" s="6"/>
      <c r="J54" s="6" t="s">
        <v>277</v>
      </c>
      <c r="K54" s="6"/>
      <c r="L54" s="6" t="s">
        <v>278</v>
      </c>
      <c r="M54" s="6" t="s">
        <v>279</v>
      </c>
      <c r="N54" s="6"/>
    </row>
    <row r="55" s="2" customFormat="1" spans="1:14">
      <c r="A55" s="6" t="s">
        <v>81</v>
      </c>
      <c r="B55" s="6" t="s">
        <v>280</v>
      </c>
      <c r="C55" s="6" t="s">
        <v>20</v>
      </c>
      <c r="D55" s="6" t="s">
        <v>20</v>
      </c>
      <c r="E55" s="6">
        <v>3855.15</v>
      </c>
      <c r="F55" s="6">
        <v>115.65</v>
      </c>
      <c r="G55" s="6">
        <v>1</v>
      </c>
      <c r="H55" s="6" t="s">
        <v>19</v>
      </c>
      <c r="I55" s="6"/>
      <c r="J55" s="6" t="s">
        <v>281</v>
      </c>
      <c r="K55" s="6"/>
      <c r="L55" s="6" t="s">
        <v>282</v>
      </c>
      <c r="M55" s="6" t="s">
        <v>283</v>
      </c>
      <c r="N55" s="6"/>
    </row>
    <row r="56" s="2" customFormat="1" spans="1:14">
      <c r="A56" s="6" t="s">
        <v>81</v>
      </c>
      <c r="B56" s="6" t="s">
        <v>284</v>
      </c>
      <c r="C56" s="6" t="s">
        <v>285</v>
      </c>
      <c r="D56" s="6" t="s">
        <v>28</v>
      </c>
      <c r="E56" s="6">
        <v>4524.25</v>
      </c>
      <c r="F56" s="6">
        <v>355.18</v>
      </c>
      <c r="G56" s="6">
        <v>1</v>
      </c>
      <c r="H56" s="6" t="s">
        <v>63</v>
      </c>
      <c r="I56" s="6"/>
      <c r="J56" s="6" t="s">
        <v>286</v>
      </c>
      <c r="K56" s="6"/>
      <c r="L56" s="6" t="s">
        <v>282</v>
      </c>
      <c r="M56" s="6" t="s">
        <v>283</v>
      </c>
      <c r="N56" s="6"/>
    </row>
    <row r="57" s="2" customFormat="1" spans="1:14">
      <c r="A57" s="6" t="s">
        <v>81</v>
      </c>
      <c r="B57" s="6" t="s">
        <v>287</v>
      </c>
      <c r="C57" s="6" t="s">
        <v>41</v>
      </c>
      <c r="D57" s="6" t="s">
        <v>41</v>
      </c>
      <c r="E57" s="6">
        <v>368.17</v>
      </c>
      <c r="F57" s="6">
        <v>11.05</v>
      </c>
      <c r="G57" s="6">
        <v>1</v>
      </c>
      <c r="H57" s="6" t="s">
        <v>288</v>
      </c>
      <c r="I57" s="6"/>
      <c r="J57" s="6" t="s">
        <v>289</v>
      </c>
      <c r="K57" s="6"/>
      <c r="L57" s="6" t="s">
        <v>282</v>
      </c>
      <c r="M57" s="6" t="s">
        <v>283</v>
      </c>
      <c r="N57" s="6"/>
    </row>
    <row r="58" s="2" customFormat="1" spans="1:14">
      <c r="A58" s="6" t="s">
        <v>81</v>
      </c>
      <c r="B58" s="6" t="s">
        <v>290</v>
      </c>
      <c r="C58" s="6" t="s">
        <v>92</v>
      </c>
      <c r="D58" s="6" t="s">
        <v>93</v>
      </c>
      <c r="E58" s="6">
        <v>2307.05</v>
      </c>
      <c r="F58" s="6">
        <v>69.21</v>
      </c>
      <c r="G58" s="6">
        <v>1</v>
      </c>
      <c r="H58" s="6" t="s">
        <v>19</v>
      </c>
      <c r="I58" s="6"/>
      <c r="J58" s="6" t="s">
        <v>291</v>
      </c>
      <c r="K58" s="6"/>
      <c r="L58" s="6" t="s">
        <v>282</v>
      </c>
      <c r="M58" s="6" t="s">
        <v>283</v>
      </c>
      <c r="N58" s="6"/>
    </row>
    <row r="59" s="2" customFormat="1" spans="1:14">
      <c r="A59" s="6" t="s">
        <v>81</v>
      </c>
      <c r="B59" s="6" t="s">
        <v>292</v>
      </c>
      <c r="C59" s="6" t="s">
        <v>293</v>
      </c>
      <c r="D59" s="6" t="s">
        <v>36</v>
      </c>
      <c r="E59" s="6">
        <v>1239.49</v>
      </c>
      <c r="F59" s="6">
        <v>37.18</v>
      </c>
      <c r="G59" s="6">
        <v>1</v>
      </c>
      <c r="H59" s="6" t="s">
        <v>19</v>
      </c>
      <c r="I59" s="6"/>
      <c r="J59" s="6" t="s">
        <v>294</v>
      </c>
      <c r="K59" s="6"/>
      <c r="L59" s="6" t="s">
        <v>282</v>
      </c>
      <c r="M59" s="6" t="s">
        <v>283</v>
      </c>
      <c r="N59" s="6"/>
    </row>
    <row r="60" s="2" customFormat="1" spans="1:14">
      <c r="A60" s="6" t="s">
        <v>81</v>
      </c>
      <c r="B60" s="6" t="s">
        <v>295</v>
      </c>
      <c r="C60" s="6" t="s">
        <v>293</v>
      </c>
      <c r="D60" s="6" t="s">
        <v>50</v>
      </c>
      <c r="E60" s="6">
        <v>290.29</v>
      </c>
      <c r="F60" s="6">
        <v>20.45</v>
      </c>
      <c r="G60" s="6">
        <v>1</v>
      </c>
      <c r="H60" s="6" t="s">
        <v>19</v>
      </c>
      <c r="I60" s="6"/>
      <c r="J60" s="6" t="s">
        <v>296</v>
      </c>
      <c r="K60" s="6"/>
      <c r="L60" s="6" t="s">
        <v>282</v>
      </c>
      <c r="M60" s="6" t="s">
        <v>283</v>
      </c>
      <c r="N60" s="6"/>
    </row>
    <row r="61" s="2" customFormat="1" spans="1:14">
      <c r="A61" s="6" t="s">
        <v>81</v>
      </c>
      <c r="B61" s="6" t="s">
        <v>297</v>
      </c>
      <c r="C61" s="6" t="s">
        <v>293</v>
      </c>
      <c r="D61" s="6" t="s">
        <v>54</v>
      </c>
      <c r="E61" s="6">
        <v>293.05</v>
      </c>
      <c r="F61" s="6">
        <v>20.62</v>
      </c>
      <c r="G61" s="6">
        <v>1</v>
      </c>
      <c r="H61" s="6" t="s">
        <v>19</v>
      </c>
      <c r="I61" s="6"/>
      <c r="J61" s="6" t="s">
        <v>25</v>
      </c>
      <c r="K61" s="6"/>
      <c r="L61" s="6" t="s">
        <v>282</v>
      </c>
      <c r="M61" s="6" t="s">
        <v>283</v>
      </c>
      <c r="N61" s="6"/>
    </row>
    <row r="62" s="2" customFormat="1" spans="1:14">
      <c r="A62" s="6" t="s">
        <v>81</v>
      </c>
      <c r="B62" s="6" t="s">
        <v>298</v>
      </c>
      <c r="C62" s="6" t="s">
        <v>293</v>
      </c>
      <c r="D62" s="6" t="s">
        <v>299</v>
      </c>
      <c r="E62" s="6">
        <v>50.69</v>
      </c>
      <c r="F62" s="6">
        <v>17.27</v>
      </c>
      <c r="G62" s="6">
        <v>1</v>
      </c>
      <c r="H62" s="6" t="s">
        <v>19</v>
      </c>
      <c r="I62" s="6"/>
      <c r="J62" s="6" t="s">
        <v>300</v>
      </c>
      <c r="K62" s="6"/>
      <c r="L62" s="6" t="s">
        <v>282</v>
      </c>
      <c r="M62" s="6" t="s">
        <v>283</v>
      </c>
      <c r="N62" s="6"/>
    </row>
    <row r="63" s="2" customFormat="1" spans="1:14">
      <c r="A63" s="6" t="s">
        <v>81</v>
      </c>
      <c r="B63" s="6" t="s">
        <v>301</v>
      </c>
      <c r="C63" s="6" t="s">
        <v>302</v>
      </c>
      <c r="D63" s="6" t="s">
        <v>303</v>
      </c>
      <c r="E63" s="6">
        <v>142.28</v>
      </c>
      <c r="F63" s="6">
        <v>120.7</v>
      </c>
      <c r="G63" s="6">
        <v>1</v>
      </c>
      <c r="H63" s="6" t="s">
        <v>19</v>
      </c>
      <c r="I63" s="6"/>
      <c r="J63" s="6" t="s">
        <v>304</v>
      </c>
      <c r="K63" s="6"/>
      <c r="L63" s="6" t="s">
        <v>282</v>
      </c>
      <c r="M63" s="6" t="s">
        <v>283</v>
      </c>
      <c r="N63" s="6"/>
    </row>
    <row r="64" s="2" customFormat="1" spans="1:14">
      <c r="A64" s="6" t="s">
        <v>81</v>
      </c>
      <c r="B64" s="6" t="s">
        <v>305</v>
      </c>
      <c r="C64" s="6" t="s">
        <v>306</v>
      </c>
      <c r="D64" s="6" t="s">
        <v>42</v>
      </c>
      <c r="E64" s="6">
        <v>674.43</v>
      </c>
      <c r="F64" s="6">
        <v>220.1</v>
      </c>
      <c r="G64" s="6">
        <v>1</v>
      </c>
      <c r="H64" s="6" t="s">
        <v>19</v>
      </c>
      <c r="I64" s="6"/>
      <c r="J64" s="6" t="s">
        <v>307</v>
      </c>
      <c r="K64" s="6"/>
      <c r="L64" s="6" t="s">
        <v>308</v>
      </c>
      <c r="M64" s="6" t="s">
        <v>309</v>
      </c>
      <c r="N64" s="6"/>
    </row>
    <row r="65" s="2" customFormat="1" spans="1:14">
      <c r="A65" s="6" t="s">
        <v>81</v>
      </c>
      <c r="B65" s="6" t="s">
        <v>310</v>
      </c>
      <c r="C65" s="6" t="s">
        <v>302</v>
      </c>
      <c r="D65" s="6" t="s">
        <v>40</v>
      </c>
      <c r="E65" s="6">
        <v>36.65</v>
      </c>
      <c r="F65" s="6">
        <v>30.65</v>
      </c>
      <c r="G65" s="6">
        <v>1</v>
      </c>
      <c r="H65" s="6" t="s">
        <v>19</v>
      </c>
      <c r="I65" s="6"/>
      <c r="J65" s="6" t="s">
        <v>40</v>
      </c>
      <c r="K65" s="6"/>
      <c r="L65" s="6" t="s">
        <v>308</v>
      </c>
      <c r="M65" s="6" t="s">
        <v>309</v>
      </c>
      <c r="N65" s="6"/>
    </row>
    <row r="66" s="2" customFormat="1" spans="1:14">
      <c r="A66" s="6" t="s">
        <v>81</v>
      </c>
      <c r="B66" s="6" t="s">
        <v>311</v>
      </c>
      <c r="C66" s="6" t="s">
        <v>204</v>
      </c>
      <c r="D66" s="6" t="s">
        <v>22</v>
      </c>
      <c r="E66" s="6">
        <v>13857.02</v>
      </c>
      <c r="F66" s="6">
        <v>5832.83</v>
      </c>
      <c r="G66" s="6">
        <v>1</v>
      </c>
      <c r="H66" s="6" t="s">
        <v>205</v>
      </c>
      <c r="I66" s="6"/>
      <c r="J66" s="6" t="s">
        <v>206</v>
      </c>
      <c r="K66" s="6"/>
      <c r="L66" s="6" t="s">
        <v>312</v>
      </c>
      <c r="M66" s="6" t="s">
        <v>313</v>
      </c>
      <c r="N66" s="6"/>
    </row>
    <row r="67" s="2" customFormat="1" spans="1:14">
      <c r="A67" s="6" t="s">
        <v>81</v>
      </c>
      <c r="B67" s="6" t="s">
        <v>314</v>
      </c>
      <c r="C67" s="6" t="s">
        <v>315</v>
      </c>
      <c r="D67" s="6" t="s">
        <v>20</v>
      </c>
      <c r="E67" s="6">
        <v>8034.5</v>
      </c>
      <c r="F67" s="6">
        <v>241.04</v>
      </c>
      <c r="G67" s="6">
        <v>1</v>
      </c>
      <c r="H67" s="6" t="s">
        <v>34</v>
      </c>
      <c r="I67" s="6"/>
      <c r="J67" s="6" t="s">
        <v>315</v>
      </c>
      <c r="K67" s="6"/>
      <c r="L67" s="6" t="s">
        <v>316</v>
      </c>
      <c r="M67" s="6" t="s">
        <v>317</v>
      </c>
      <c r="N67" s="6"/>
    </row>
    <row r="68" s="2" customFormat="1" spans="1:14">
      <c r="A68" s="6" t="s">
        <v>81</v>
      </c>
      <c r="B68" s="6" t="s">
        <v>318</v>
      </c>
      <c r="C68" s="6" t="s">
        <v>319</v>
      </c>
      <c r="D68" s="6" t="s">
        <v>59</v>
      </c>
      <c r="E68" s="6">
        <v>2348.41</v>
      </c>
      <c r="F68" s="6">
        <v>70.45</v>
      </c>
      <c r="G68" s="6">
        <v>1</v>
      </c>
      <c r="H68" s="6" t="s">
        <v>19</v>
      </c>
      <c r="I68" s="6"/>
      <c r="J68" s="6" t="s">
        <v>320</v>
      </c>
      <c r="K68" s="6"/>
      <c r="L68" s="6" t="s">
        <v>321</v>
      </c>
      <c r="M68" s="6" t="s">
        <v>322</v>
      </c>
      <c r="N68" s="6"/>
    </row>
    <row r="69" s="2" customFormat="1" spans="1:14">
      <c r="A69" s="6" t="s">
        <v>81</v>
      </c>
      <c r="B69" s="6" t="s">
        <v>323</v>
      </c>
      <c r="C69" s="6" t="s">
        <v>107</v>
      </c>
      <c r="D69" s="6" t="s">
        <v>93</v>
      </c>
      <c r="E69" s="6">
        <v>5460.96</v>
      </c>
      <c r="F69" s="6">
        <v>163.83</v>
      </c>
      <c r="G69" s="6">
        <v>1</v>
      </c>
      <c r="H69" s="6" t="s">
        <v>63</v>
      </c>
      <c r="I69" s="6"/>
      <c r="J69" s="6" t="s">
        <v>108</v>
      </c>
      <c r="K69" s="6"/>
      <c r="L69" s="6" t="s">
        <v>324</v>
      </c>
      <c r="M69" s="6" t="s">
        <v>325</v>
      </c>
      <c r="N69" s="6"/>
    </row>
    <row r="70" s="2" customFormat="1" spans="1:14">
      <c r="A70" s="6" t="s">
        <v>81</v>
      </c>
      <c r="B70" s="6" t="s">
        <v>326</v>
      </c>
      <c r="C70" s="6" t="s">
        <v>107</v>
      </c>
      <c r="D70" s="6" t="s">
        <v>93</v>
      </c>
      <c r="E70" s="6">
        <v>6661.19</v>
      </c>
      <c r="F70" s="6">
        <v>199.84</v>
      </c>
      <c r="G70" s="6">
        <v>1</v>
      </c>
      <c r="H70" s="6" t="s">
        <v>63</v>
      </c>
      <c r="I70" s="6"/>
      <c r="J70" s="6" t="s">
        <v>108</v>
      </c>
      <c r="K70" s="6"/>
      <c r="L70" s="6" t="s">
        <v>327</v>
      </c>
      <c r="M70" s="6" t="s">
        <v>328</v>
      </c>
      <c r="N70" s="6"/>
    </row>
    <row r="71" s="2" customFormat="1" spans="1:14">
      <c r="A71" s="6" t="s">
        <v>81</v>
      </c>
      <c r="B71" s="6" t="s">
        <v>329</v>
      </c>
      <c r="C71" s="6" t="s">
        <v>116</v>
      </c>
      <c r="D71" s="6" t="s">
        <v>93</v>
      </c>
      <c r="E71" s="6">
        <v>3578.62</v>
      </c>
      <c r="F71" s="6">
        <v>107.36</v>
      </c>
      <c r="G71" s="6">
        <v>1</v>
      </c>
      <c r="H71" s="6" t="s">
        <v>63</v>
      </c>
      <c r="I71" s="6"/>
      <c r="J71" s="6" t="s">
        <v>117</v>
      </c>
      <c r="K71" s="6"/>
      <c r="L71" s="6" t="s">
        <v>330</v>
      </c>
      <c r="M71" s="6" t="s">
        <v>331</v>
      </c>
      <c r="N71" s="6"/>
    </row>
    <row r="72" s="2" customFormat="1" spans="1:14">
      <c r="A72" s="6" t="s">
        <v>81</v>
      </c>
      <c r="B72" s="6" t="s">
        <v>332</v>
      </c>
      <c r="C72" s="6" t="s">
        <v>107</v>
      </c>
      <c r="D72" s="6" t="s">
        <v>93</v>
      </c>
      <c r="E72" s="6">
        <v>6366.86</v>
      </c>
      <c r="F72" s="6">
        <v>191.01</v>
      </c>
      <c r="G72" s="6">
        <v>1</v>
      </c>
      <c r="H72" s="6" t="s">
        <v>63</v>
      </c>
      <c r="I72" s="6"/>
      <c r="J72" s="6" t="s">
        <v>108</v>
      </c>
      <c r="K72" s="6"/>
      <c r="L72" s="6" t="s">
        <v>333</v>
      </c>
      <c r="M72" s="6" t="s">
        <v>334</v>
      </c>
      <c r="N72" s="6"/>
    </row>
    <row r="73" s="2" customFormat="1" spans="1:14">
      <c r="A73" s="6" t="s">
        <v>81</v>
      </c>
      <c r="B73" s="6" t="s">
        <v>335</v>
      </c>
      <c r="C73" s="6" t="s">
        <v>92</v>
      </c>
      <c r="D73" s="6" t="s">
        <v>93</v>
      </c>
      <c r="E73" s="6">
        <v>2375.08</v>
      </c>
      <c r="F73" s="6">
        <v>71.25</v>
      </c>
      <c r="G73" s="6">
        <v>1</v>
      </c>
      <c r="H73" s="6" t="s">
        <v>19</v>
      </c>
      <c r="I73" s="6"/>
      <c r="J73" s="6" t="s">
        <v>336</v>
      </c>
      <c r="K73" s="6"/>
      <c r="L73" s="6" t="s">
        <v>337</v>
      </c>
      <c r="M73" s="6" t="s">
        <v>338</v>
      </c>
      <c r="N73" s="6"/>
    </row>
    <row r="74" s="2" customFormat="1" spans="1:14">
      <c r="A74" s="6" t="s">
        <v>81</v>
      </c>
      <c r="B74" s="6" t="s">
        <v>339</v>
      </c>
      <c r="C74" s="6" t="s">
        <v>92</v>
      </c>
      <c r="D74" s="6" t="s">
        <v>93</v>
      </c>
      <c r="E74" s="6">
        <v>1217.68</v>
      </c>
      <c r="F74" s="6">
        <v>36.53</v>
      </c>
      <c r="G74" s="6">
        <v>1</v>
      </c>
      <c r="H74" s="6" t="s">
        <v>19</v>
      </c>
      <c r="I74" s="6"/>
      <c r="J74" s="6" t="s">
        <v>340</v>
      </c>
      <c r="K74" s="6"/>
      <c r="L74" s="6" t="s">
        <v>341</v>
      </c>
      <c r="M74" s="6" t="s">
        <v>342</v>
      </c>
      <c r="N74" s="6"/>
    </row>
    <row r="75" s="2" customFormat="1" spans="1:14">
      <c r="A75" s="6" t="s">
        <v>81</v>
      </c>
      <c r="B75" s="6" t="s">
        <v>343</v>
      </c>
      <c r="C75" s="6" t="s">
        <v>107</v>
      </c>
      <c r="D75" s="6" t="s">
        <v>93</v>
      </c>
      <c r="E75" s="6">
        <v>5391.17</v>
      </c>
      <c r="F75" s="6">
        <v>161.74</v>
      </c>
      <c r="G75" s="6">
        <v>1</v>
      </c>
      <c r="H75" s="6" t="s">
        <v>63</v>
      </c>
      <c r="I75" s="6"/>
      <c r="J75" s="6" t="s">
        <v>108</v>
      </c>
      <c r="K75" s="6"/>
      <c r="L75" s="6" t="s">
        <v>341</v>
      </c>
      <c r="M75" s="6" t="s">
        <v>342</v>
      </c>
      <c r="N75" s="6"/>
    </row>
    <row r="76" s="2" customFormat="1" spans="1:14">
      <c r="A76" s="6" t="s">
        <v>81</v>
      </c>
      <c r="B76" s="6" t="s">
        <v>344</v>
      </c>
      <c r="C76" s="6" t="s">
        <v>92</v>
      </c>
      <c r="D76" s="6" t="s">
        <v>93</v>
      </c>
      <c r="E76" s="6">
        <v>51.5</v>
      </c>
      <c r="F76" s="6">
        <v>1.55</v>
      </c>
      <c r="G76" s="6">
        <v>1</v>
      </c>
      <c r="H76" s="6" t="s">
        <v>19</v>
      </c>
      <c r="I76" s="6"/>
      <c r="J76" s="6" t="s">
        <v>345</v>
      </c>
      <c r="K76" s="6"/>
      <c r="L76" s="6" t="s">
        <v>346</v>
      </c>
      <c r="M76" s="6" t="s">
        <v>347</v>
      </c>
      <c r="N76" s="6"/>
    </row>
    <row r="77" s="2" customFormat="1" spans="1:14">
      <c r="A77" s="6" t="s">
        <v>81</v>
      </c>
      <c r="B77" s="6" t="s">
        <v>348</v>
      </c>
      <c r="C77" s="6" t="s">
        <v>92</v>
      </c>
      <c r="D77" s="6" t="s">
        <v>93</v>
      </c>
      <c r="E77" s="6">
        <v>1843.58</v>
      </c>
      <c r="F77" s="6">
        <v>55.31</v>
      </c>
      <c r="G77" s="6">
        <v>1</v>
      </c>
      <c r="H77" s="6" t="s">
        <v>19</v>
      </c>
      <c r="I77" s="6"/>
      <c r="J77" s="6" t="s">
        <v>242</v>
      </c>
      <c r="K77" s="6"/>
      <c r="L77" s="6" t="s">
        <v>349</v>
      </c>
      <c r="M77" s="6" t="s">
        <v>350</v>
      </c>
      <c r="N77" s="6"/>
    </row>
    <row r="78" s="2" customFormat="1" spans="1:14">
      <c r="A78" s="6" t="s">
        <v>81</v>
      </c>
      <c r="B78" s="6" t="s">
        <v>351</v>
      </c>
      <c r="C78" s="6" t="s">
        <v>107</v>
      </c>
      <c r="D78" s="6" t="s">
        <v>93</v>
      </c>
      <c r="E78" s="6">
        <v>6661.19</v>
      </c>
      <c r="F78" s="6">
        <v>199.84</v>
      </c>
      <c r="G78" s="6">
        <v>1</v>
      </c>
      <c r="H78" s="6" t="s">
        <v>63</v>
      </c>
      <c r="I78" s="6"/>
      <c r="J78" s="6" t="s">
        <v>108</v>
      </c>
      <c r="K78" s="6"/>
      <c r="L78" s="6" t="s">
        <v>352</v>
      </c>
      <c r="M78" s="6" t="s">
        <v>353</v>
      </c>
      <c r="N78" s="6"/>
    </row>
    <row r="79" s="2" customFormat="1" spans="1:14">
      <c r="A79" s="6" t="s">
        <v>81</v>
      </c>
      <c r="B79" s="6" t="s">
        <v>354</v>
      </c>
      <c r="C79" s="6" t="s">
        <v>107</v>
      </c>
      <c r="D79" s="6" t="s">
        <v>93</v>
      </c>
      <c r="E79" s="6">
        <v>6661.19</v>
      </c>
      <c r="F79" s="6">
        <v>199.84</v>
      </c>
      <c r="G79" s="6">
        <v>1</v>
      </c>
      <c r="H79" s="6" t="s">
        <v>63</v>
      </c>
      <c r="I79" s="6"/>
      <c r="J79" s="6" t="s">
        <v>108</v>
      </c>
      <c r="K79" s="6"/>
      <c r="L79" s="6" t="s">
        <v>355</v>
      </c>
      <c r="M79" s="6" t="s">
        <v>356</v>
      </c>
      <c r="N79" s="6"/>
    </row>
    <row r="80" s="2" customFormat="1" spans="1:14">
      <c r="A80" s="6" t="s">
        <v>81</v>
      </c>
      <c r="B80" s="6" t="s">
        <v>357</v>
      </c>
      <c r="C80" s="6" t="s">
        <v>358</v>
      </c>
      <c r="D80" s="6" t="s">
        <v>93</v>
      </c>
      <c r="E80" s="6">
        <v>206</v>
      </c>
      <c r="F80" s="6">
        <v>6.18</v>
      </c>
      <c r="G80" s="6">
        <v>1</v>
      </c>
      <c r="H80" s="6" t="s">
        <v>63</v>
      </c>
      <c r="I80" s="6"/>
      <c r="J80" s="6" t="s">
        <v>235</v>
      </c>
      <c r="K80" s="6"/>
      <c r="L80" s="6" t="s">
        <v>359</v>
      </c>
      <c r="M80" s="6" t="s">
        <v>360</v>
      </c>
      <c r="N80" s="6"/>
    </row>
    <row r="81" s="2" customFormat="1" spans="1:14">
      <c r="A81" s="6" t="s">
        <v>81</v>
      </c>
      <c r="B81" s="6" t="s">
        <v>361</v>
      </c>
      <c r="C81" s="6" t="s">
        <v>358</v>
      </c>
      <c r="D81" s="6" t="s">
        <v>93</v>
      </c>
      <c r="E81" s="6">
        <v>103</v>
      </c>
      <c r="F81" s="6">
        <v>3.09</v>
      </c>
      <c r="G81" s="6">
        <v>1</v>
      </c>
      <c r="H81" s="6" t="s">
        <v>63</v>
      </c>
      <c r="I81" s="6"/>
      <c r="J81" s="6" t="s">
        <v>362</v>
      </c>
      <c r="K81" s="6"/>
      <c r="L81" s="6" t="s">
        <v>359</v>
      </c>
      <c r="M81" s="6" t="s">
        <v>360</v>
      </c>
      <c r="N81" s="6"/>
    </row>
    <row r="82" s="2" customFormat="1" spans="1:14">
      <c r="A82" s="6" t="s">
        <v>81</v>
      </c>
      <c r="B82" s="6" t="s">
        <v>363</v>
      </c>
      <c r="C82" s="6" t="s">
        <v>364</v>
      </c>
      <c r="D82" s="6" t="s">
        <v>28</v>
      </c>
      <c r="E82" s="6">
        <v>2571.52</v>
      </c>
      <c r="F82" s="6">
        <v>77.15</v>
      </c>
      <c r="G82" s="6">
        <v>1</v>
      </c>
      <c r="H82" s="6" t="s">
        <v>19</v>
      </c>
      <c r="I82" s="6"/>
      <c r="J82" s="6" t="s">
        <v>365</v>
      </c>
      <c r="K82" s="6"/>
      <c r="L82" s="6" t="s">
        <v>366</v>
      </c>
      <c r="M82" s="6" t="s">
        <v>367</v>
      </c>
      <c r="N82" s="6"/>
    </row>
    <row r="83" s="2" customFormat="1" spans="1:14">
      <c r="A83" s="6" t="s">
        <v>81</v>
      </c>
      <c r="B83" s="6" t="s">
        <v>368</v>
      </c>
      <c r="C83" s="6" t="s">
        <v>369</v>
      </c>
      <c r="D83" s="6" t="s">
        <v>20</v>
      </c>
      <c r="E83" s="6">
        <v>11170.93</v>
      </c>
      <c r="F83" s="6">
        <v>335.13</v>
      </c>
      <c r="G83" s="6">
        <v>1</v>
      </c>
      <c r="H83" s="6" t="s">
        <v>19</v>
      </c>
      <c r="I83" s="6"/>
      <c r="J83" s="6" t="s">
        <v>370</v>
      </c>
      <c r="K83" s="6"/>
      <c r="L83" s="6" t="s">
        <v>366</v>
      </c>
      <c r="M83" s="6" t="s">
        <v>367</v>
      </c>
      <c r="N83" s="6"/>
    </row>
    <row r="84" s="2" customFormat="1" spans="1:14">
      <c r="A84" s="6" t="s">
        <v>81</v>
      </c>
      <c r="B84" s="6" t="s">
        <v>371</v>
      </c>
      <c r="C84" s="6" t="s">
        <v>137</v>
      </c>
      <c r="D84" s="6" t="s">
        <v>51</v>
      </c>
      <c r="E84" s="6">
        <v>3574.91</v>
      </c>
      <c r="F84" s="6">
        <v>107.25</v>
      </c>
      <c r="G84" s="6">
        <v>1</v>
      </c>
      <c r="H84" s="6" t="s">
        <v>34</v>
      </c>
      <c r="I84" s="6"/>
      <c r="J84" s="6" t="s">
        <v>138</v>
      </c>
      <c r="K84" s="6"/>
      <c r="L84" s="6" t="s">
        <v>366</v>
      </c>
      <c r="M84" s="6" t="s">
        <v>367</v>
      </c>
      <c r="N84" s="6"/>
    </row>
    <row r="85" s="2" customFormat="1" spans="1:14">
      <c r="A85" s="6" t="s">
        <v>81</v>
      </c>
      <c r="B85" s="6" t="s">
        <v>372</v>
      </c>
      <c r="C85" s="6" t="s">
        <v>306</v>
      </c>
      <c r="D85" s="6" t="s">
        <v>43</v>
      </c>
      <c r="E85" s="6">
        <v>617.07</v>
      </c>
      <c r="F85" s="6">
        <v>118.29</v>
      </c>
      <c r="G85" s="6">
        <v>1</v>
      </c>
      <c r="H85" s="6" t="s">
        <v>19</v>
      </c>
      <c r="I85" s="6"/>
      <c r="J85" s="6" t="s">
        <v>373</v>
      </c>
      <c r="K85" s="6"/>
      <c r="L85" s="6" t="s">
        <v>366</v>
      </c>
      <c r="M85" s="6" t="s">
        <v>367</v>
      </c>
      <c r="N85" s="6"/>
    </row>
    <row r="86" s="2" customFormat="1" spans="1:14">
      <c r="A86" s="6" t="s">
        <v>81</v>
      </c>
      <c r="B86" s="6" t="s">
        <v>374</v>
      </c>
      <c r="C86" s="6" t="s">
        <v>375</v>
      </c>
      <c r="D86" s="6" t="s">
        <v>20</v>
      </c>
      <c r="E86" s="6">
        <v>7976.85</v>
      </c>
      <c r="F86" s="6">
        <v>239.31</v>
      </c>
      <c r="G86" s="6">
        <v>1</v>
      </c>
      <c r="H86" s="6" t="s">
        <v>19</v>
      </c>
      <c r="I86" s="6"/>
      <c r="J86" s="6" t="s">
        <v>370</v>
      </c>
      <c r="K86" s="6"/>
      <c r="L86" s="6" t="s">
        <v>376</v>
      </c>
      <c r="M86" s="6" t="s">
        <v>377</v>
      </c>
      <c r="N86" s="6"/>
    </row>
    <row r="87" s="2" customFormat="1" spans="1:14">
      <c r="A87" s="6" t="s">
        <v>81</v>
      </c>
      <c r="B87" s="6" t="s">
        <v>378</v>
      </c>
      <c r="C87" s="6" t="s">
        <v>53</v>
      </c>
      <c r="D87" s="6" t="s">
        <v>28</v>
      </c>
      <c r="E87" s="6">
        <v>3941.27</v>
      </c>
      <c r="F87" s="6">
        <v>118.24</v>
      </c>
      <c r="G87" s="6">
        <v>1</v>
      </c>
      <c r="H87" s="6" t="s">
        <v>19</v>
      </c>
      <c r="I87" s="6"/>
      <c r="J87" s="6" t="s">
        <v>53</v>
      </c>
      <c r="K87" s="6"/>
      <c r="L87" s="6" t="s">
        <v>376</v>
      </c>
      <c r="M87" s="6" t="s">
        <v>377</v>
      </c>
      <c r="N87" s="6"/>
    </row>
    <row r="88" s="2" customFormat="1" spans="1:14">
      <c r="A88" s="6" t="s">
        <v>81</v>
      </c>
      <c r="B88" s="6" t="s">
        <v>379</v>
      </c>
      <c r="C88" s="6" t="s">
        <v>380</v>
      </c>
      <c r="D88" s="6" t="s">
        <v>93</v>
      </c>
      <c r="E88" s="6">
        <v>6886.84</v>
      </c>
      <c r="F88" s="6">
        <v>206.61</v>
      </c>
      <c r="G88" s="6">
        <v>1</v>
      </c>
      <c r="H88" s="6" t="s">
        <v>63</v>
      </c>
      <c r="I88" s="6"/>
      <c r="J88" s="6" t="s">
        <v>381</v>
      </c>
      <c r="K88" s="6"/>
      <c r="L88" s="6" t="s">
        <v>376</v>
      </c>
      <c r="M88" s="6" t="s">
        <v>377</v>
      </c>
      <c r="N88" s="6"/>
    </row>
    <row r="89" s="2" customFormat="1" spans="1:14">
      <c r="A89" s="6" t="s">
        <v>81</v>
      </c>
      <c r="B89" s="6" t="s">
        <v>382</v>
      </c>
      <c r="C89" s="6" t="s">
        <v>137</v>
      </c>
      <c r="D89" s="6" t="s">
        <v>51</v>
      </c>
      <c r="E89" s="6">
        <v>3481.81</v>
      </c>
      <c r="F89" s="6">
        <v>104.45</v>
      </c>
      <c r="G89" s="6">
        <v>1</v>
      </c>
      <c r="H89" s="6" t="s">
        <v>34</v>
      </c>
      <c r="I89" s="6"/>
      <c r="J89" s="6" t="s">
        <v>138</v>
      </c>
      <c r="K89" s="6"/>
      <c r="L89" s="6" t="s">
        <v>376</v>
      </c>
      <c r="M89" s="6" t="s">
        <v>377</v>
      </c>
      <c r="N89" s="6"/>
    </row>
    <row r="90" s="2" customFormat="1" spans="1:14">
      <c r="A90" s="6" t="s">
        <v>81</v>
      </c>
      <c r="B90" s="6" t="s">
        <v>383</v>
      </c>
      <c r="C90" s="6" t="s">
        <v>306</v>
      </c>
      <c r="D90" s="6" t="s">
        <v>43</v>
      </c>
      <c r="E90" s="6">
        <v>617.07</v>
      </c>
      <c r="F90" s="6">
        <v>85.03</v>
      </c>
      <c r="G90" s="6">
        <v>1</v>
      </c>
      <c r="H90" s="6" t="s">
        <v>19</v>
      </c>
      <c r="I90" s="6"/>
      <c r="J90" s="6" t="s">
        <v>373</v>
      </c>
      <c r="K90" s="6"/>
      <c r="L90" s="6" t="s">
        <v>376</v>
      </c>
      <c r="M90" s="6" t="s">
        <v>377</v>
      </c>
      <c r="N90" s="6"/>
    </row>
    <row r="91" s="2" customFormat="1" spans="1:14">
      <c r="A91" s="6" t="s">
        <v>81</v>
      </c>
      <c r="B91" s="6" t="s">
        <v>384</v>
      </c>
      <c r="C91" s="6" t="s">
        <v>20</v>
      </c>
      <c r="D91" s="6" t="s">
        <v>20</v>
      </c>
      <c r="E91" s="6">
        <v>932.4</v>
      </c>
      <c r="F91" s="6">
        <v>27.97</v>
      </c>
      <c r="G91" s="6">
        <v>1</v>
      </c>
      <c r="H91" s="6" t="s">
        <v>19</v>
      </c>
      <c r="I91" s="6"/>
      <c r="J91" s="6" t="s">
        <v>268</v>
      </c>
      <c r="K91" s="6"/>
      <c r="L91" s="6" t="s">
        <v>385</v>
      </c>
      <c r="M91" s="6" t="s">
        <v>386</v>
      </c>
      <c r="N91" s="6"/>
    </row>
    <row r="92" s="2" customFormat="1" spans="1:14">
      <c r="A92" s="6" t="s">
        <v>81</v>
      </c>
      <c r="B92" s="6" t="s">
        <v>387</v>
      </c>
      <c r="C92" s="6" t="s">
        <v>20</v>
      </c>
      <c r="D92" s="6" t="s">
        <v>20</v>
      </c>
      <c r="E92" s="6">
        <v>3270.04</v>
      </c>
      <c r="F92" s="6">
        <v>98.1</v>
      </c>
      <c r="G92" s="6">
        <v>1</v>
      </c>
      <c r="H92" s="6" t="s">
        <v>19</v>
      </c>
      <c r="I92" s="6"/>
      <c r="J92" s="6" t="s">
        <v>277</v>
      </c>
      <c r="K92" s="6"/>
      <c r="L92" s="6" t="s">
        <v>388</v>
      </c>
      <c r="M92" s="6" t="s">
        <v>389</v>
      </c>
      <c r="N92" s="6"/>
    </row>
    <row r="93" s="2" customFormat="1" spans="1:14">
      <c r="A93" s="6" t="s">
        <v>81</v>
      </c>
      <c r="B93" s="6" t="s">
        <v>390</v>
      </c>
      <c r="C93" s="6" t="s">
        <v>56</v>
      </c>
      <c r="D93" s="6" t="s">
        <v>20</v>
      </c>
      <c r="E93" s="6">
        <v>6529.29</v>
      </c>
      <c r="F93" s="6">
        <v>635.7</v>
      </c>
      <c r="G93" s="6">
        <v>1</v>
      </c>
      <c r="H93" s="6" t="s">
        <v>38</v>
      </c>
      <c r="I93" s="6"/>
      <c r="J93" s="6" t="s">
        <v>391</v>
      </c>
      <c r="K93" s="6"/>
      <c r="L93" s="6" t="s">
        <v>392</v>
      </c>
      <c r="M93" s="6" t="s">
        <v>393</v>
      </c>
      <c r="N93" s="6"/>
    </row>
    <row r="94" s="2" customFormat="1" spans="1:14">
      <c r="A94" s="6" t="s">
        <v>81</v>
      </c>
      <c r="B94" s="6" t="s">
        <v>394</v>
      </c>
      <c r="C94" s="6" t="s">
        <v>107</v>
      </c>
      <c r="D94" s="6" t="s">
        <v>93</v>
      </c>
      <c r="E94" s="6">
        <v>6593.92</v>
      </c>
      <c r="F94" s="6">
        <v>197.82</v>
      </c>
      <c r="G94" s="6">
        <v>1</v>
      </c>
      <c r="H94" s="6" t="s">
        <v>63</v>
      </c>
      <c r="I94" s="6"/>
      <c r="J94" s="6" t="s">
        <v>108</v>
      </c>
      <c r="K94" s="6"/>
      <c r="L94" s="6" t="s">
        <v>395</v>
      </c>
      <c r="M94" s="6" t="s">
        <v>396</v>
      </c>
      <c r="N94" s="6"/>
    </row>
    <row r="95" s="2" customFormat="1" spans="1:14">
      <c r="A95" s="6" t="s">
        <v>81</v>
      </c>
      <c r="B95" s="6" t="s">
        <v>397</v>
      </c>
      <c r="C95" s="6" t="s">
        <v>92</v>
      </c>
      <c r="D95" s="6" t="s">
        <v>93</v>
      </c>
      <c r="E95" s="6">
        <v>1314</v>
      </c>
      <c r="F95" s="6">
        <v>39.42</v>
      </c>
      <c r="G95" s="6">
        <v>1</v>
      </c>
      <c r="H95" s="6" t="s">
        <v>19</v>
      </c>
      <c r="I95" s="6"/>
      <c r="J95" s="6" t="s">
        <v>398</v>
      </c>
      <c r="K95" s="6"/>
      <c r="L95" s="6" t="s">
        <v>399</v>
      </c>
      <c r="M95" s="6" t="s">
        <v>400</v>
      </c>
      <c r="N95" s="6"/>
    </row>
    <row r="96" s="2" customFormat="1" spans="1:14">
      <c r="A96" s="6" t="s">
        <v>81</v>
      </c>
      <c r="B96" s="6" t="s">
        <v>401</v>
      </c>
      <c r="C96" s="6" t="s">
        <v>92</v>
      </c>
      <c r="D96" s="6" t="s">
        <v>93</v>
      </c>
      <c r="E96" s="6">
        <v>2128.67</v>
      </c>
      <c r="F96" s="6">
        <v>63.86</v>
      </c>
      <c r="G96" s="6">
        <v>1</v>
      </c>
      <c r="H96" s="6" t="s">
        <v>19</v>
      </c>
      <c r="I96" s="6"/>
      <c r="J96" s="6" t="s">
        <v>291</v>
      </c>
      <c r="K96" s="6"/>
      <c r="L96" s="6" t="s">
        <v>402</v>
      </c>
      <c r="M96" s="6" t="s">
        <v>403</v>
      </c>
      <c r="N96" s="6"/>
    </row>
    <row r="97" s="2" customFormat="1" spans="1:14">
      <c r="A97" s="6" t="s">
        <v>81</v>
      </c>
      <c r="B97" s="6" t="s">
        <v>404</v>
      </c>
      <c r="C97" s="6" t="s">
        <v>102</v>
      </c>
      <c r="D97" s="6" t="s">
        <v>93</v>
      </c>
      <c r="E97" s="6">
        <v>6143.26</v>
      </c>
      <c r="F97" s="6">
        <v>184.3</v>
      </c>
      <c r="G97" s="6">
        <v>1</v>
      </c>
      <c r="H97" s="6" t="s">
        <v>63</v>
      </c>
      <c r="I97" s="6"/>
      <c r="J97" s="6" t="s">
        <v>405</v>
      </c>
      <c r="K97" s="6"/>
      <c r="L97" s="6" t="s">
        <v>406</v>
      </c>
      <c r="M97" s="6" t="s">
        <v>407</v>
      </c>
      <c r="N97" s="6"/>
    </row>
    <row r="98" s="2" customFormat="1" spans="1:14">
      <c r="A98" s="6" t="s">
        <v>81</v>
      </c>
      <c r="B98" s="6" t="s">
        <v>408</v>
      </c>
      <c r="C98" s="6" t="s">
        <v>92</v>
      </c>
      <c r="D98" s="6" t="s">
        <v>93</v>
      </c>
      <c r="E98" s="6">
        <v>4614.21</v>
      </c>
      <c r="F98" s="6">
        <v>138.43</v>
      </c>
      <c r="G98" s="6">
        <v>1</v>
      </c>
      <c r="H98" s="6" t="s">
        <v>19</v>
      </c>
      <c r="I98" s="6"/>
      <c r="J98" s="6" t="s">
        <v>409</v>
      </c>
      <c r="K98" s="6"/>
      <c r="L98" s="6" t="s">
        <v>410</v>
      </c>
      <c r="M98" s="6" t="s">
        <v>411</v>
      </c>
      <c r="N98" s="6"/>
    </row>
    <row r="99" s="2" customFormat="1" spans="1:14">
      <c r="A99" s="6" t="s">
        <v>81</v>
      </c>
      <c r="B99" s="6" t="s">
        <v>412</v>
      </c>
      <c r="C99" s="6" t="s">
        <v>92</v>
      </c>
      <c r="D99" s="6" t="s">
        <v>93</v>
      </c>
      <c r="E99" s="6">
        <v>4489</v>
      </c>
      <c r="F99" s="6">
        <v>134.67</v>
      </c>
      <c r="G99" s="6">
        <v>1</v>
      </c>
      <c r="H99" s="6" t="s">
        <v>19</v>
      </c>
      <c r="I99" s="6"/>
      <c r="J99" s="6" t="s">
        <v>413</v>
      </c>
      <c r="K99" s="6"/>
      <c r="L99" s="6" t="s">
        <v>414</v>
      </c>
      <c r="M99" s="6" t="s">
        <v>415</v>
      </c>
      <c r="N99" s="6"/>
    </row>
    <row r="100" s="2" customFormat="1" spans="1:14">
      <c r="A100" s="6" t="s">
        <v>81</v>
      </c>
      <c r="B100" s="6" t="s">
        <v>416</v>
      </c>
      <c r="C100" s="6" t="s">
        <v>92</v>
      </c>
      <c r="D100" s="6" t="s">
        <v>93</v>
      </c>
      <c r="E100" s="6">
        <v>1224</v>
      </c>
      <c r="F100" s="6">
        <v>36.72</v>
      </c>
      <c r="G100" s="6">
        <v>1</v>
      </c>
      <c r="H100" s="6" t="s">
        <v>19</v>
      </c>
      <c r="I100" s="6"/>
      <c r="J100" s="6" t="s">
        <v>417</v>
      </c>
      <c r="K100" s="6"/>
      <c r="L100" s="6" t="s">
        <v>418</v>
      </c>
      <c r="M100" s="6" t="s">
        <v>419</v>
      </c>
      <c r="N100" s="6"/>
    </row>
    <row r="101" s="2" customFormat="1" spans="1:14">
      <c r="A101" s="6" t="s">
        <v>81</v>
      </c>
      <c r="B101" s="6" t="s">
        <v>420</v>
      </c>
      <c r="C101" s="6" t="s">
        <v>421</v>
      </c>
      <c r="D101" s="6" t="s">
        <v>93</v>
      </c>
      <c r="E101" s="6">
        <v>6886.84</v>
      </c>
      <c r="F101" s="6">
        <v>206.61</v>
      </c>
      <c r="G101" s="6">
        <v>1</v>
      </c>
      <c r="H101" s="6" t="s">
        <v>63</v>
      </c>
      <c r="I101" s="6"/>
      <c r="J101" s="6" t="s">
        <v>381</v>
      </c>
      <c r="K101" s="6"/>
      <c r="L101" s="6" t="s">
        <v>422</v>
      </c>
      <c r="M101" s="6" t="s">
        <v>423</v>
      </c>
      <c r="N101" s="6"/>
    </row>
    <row r="102" s="2" customFormat="1" spans="1:14">
      <c r="A102" s="6" t="s">
        <v>81</v>
      </c>
      <c r="B102" s="6" t="s">
        <v>424</v>
      </c>
      <c r="C102" s="6" t="s">
        <v>92</v>
      </c>
      <c r="D102" s="6" t="s">
        <v>93</v>
      </c>
      <c r="E102" s="6">
        <v>257.5</v>
      </c>
      <c r="F102" s="6">
        <v>7.73</v>
      </c>
      <c r="G102" s="6">
        <v>1</v>
      </c>
      <c r="H102" s="6" t="s">
        <v>19</v>
      </c>
      <c r="I102" s="6"/>
      <c r="J102" s="6" t="s">
        <v>235</v>
      </c>
      <c r="K102" s="6"/>
      <c r="L102" s="6" t="s">
        <v>425</v>
      </c>
      <c r="M102" s="6" t="s">
        <v>426</v>
      </c>
      <c r="N102" s="6"/>
    </row>
    <row r="103" s="2" customFormat="1" spans="1:14">
      <c r="A103" s="6" t="s">
        <v>81</v>
      </c>
      <c r="B103" s="6" t="s">
        <v>427</v>
      </c>
      <c r="C103" s="6" t="s">
        <v>92</v>
      </c>
      <c r="D103" s="6" t="s">
        <v>93</v>
      </c>
      <c r="E103" s="6">
        <v>871</v>
      </c>
      <c r="F103" s="6">
        <v>26.13</v>
      </c>
      <c r="G103" s="6">
        <v>1</v>
      </c>
      <c r="H103" s="6" t="s">
        <v>19</v>
      </c>
      <c r="I103" s="6"/>
      <c r="J103" s="6" t="s">
        <v>409</v>
      </c>
      <c r="K103" s="6"/>
      <c r="L103" s="6" t="s">
        <v>428</v>
      </c>
      <c r="M103" s="6" t="s">
        <v>429</v>
      </c>
      <c r="N103" s="6"/>
    </row>
    <row r="104" s="2" customFormat="1" spans="1:14">
      <c r="A104" s="6" t="s">
        <v>81</v>
      </c>
      <c r="B104" s="6" t="s">
        <v>430</v>
      </c>
      <c r="C104" s="6" t="s">
        <v>107</v>
      </c>
      <c r="D104" s="6" t="s">
        <v>93</v>
      </c>
      <c r="E104" s="6">
        <v>5761.86</v>
      </c>
      <c r="F104" s="6">
        <v>172.86</v>
      </c>
      <c r="G104" s="6">
        <v>1</v>
      </c>
      <c r="H104" s="6" t="s">
        <v>63</v>
      </c>
      <c r="I104" s="6"/>
      <c r="J104" s="6" t="s">
        <v>108</v>
      </c>
      <c r="K104" s="6"/>
      <c r="L104" s="6" t="s">
        <v>431</v>
      </c>
      <c r="M104" s="6" t="s">
        <v>432</v>
      </c>
      <c r="N104" s="6"/>
    </row>
    <row r="105" s="2" customFormat="1" spans="1:14">
      <c r="A105" s="19" t="s">
        <v>433</v>
      </c>
      <c r="B105" s="54" t="s">
        <v>434</v>
      </c>
      <c r="C105" s="20" t="s">
        <v>92</v>
      </c>
      <c r="D105" s="6" t="s">
        <v>93</v>
      </c>
      <c r="E105" s="20">
        <v>257.5</v>
      </c>
      <c r="F105" s="20">
        <v>7.73</v>
      </c>
      <c r="G105" s="21">
        <v>1</v>
      </c>
      <c r="H105" s="20" t="s">
        <v>19</v>
      </c>
      <c r="J105" s="20" t="s">
        <v>235</v>
      </c>
      <c r="L105" s="20" t="s">
        <v>435</v>
      </c>
      <c r="M105" s="20" t="s">
        <v>436</v>
      </c>
      <c r="N105" s="23"/>
    </row>
    <row r="106" s="2" customFormat="1" spans="1:14">
      <c r="A106" s="6" t="s">
        <v>433</v>
      </c>
      <c r="B106" s="55" t="s">
        <v>437</v>
      </c>
      <c r="C106" s="22" t="s">
        <v>92</v>
      </c>
      <c r="D106" s="6" t="s">
        <v>93</v>
      </c>
      <c r="E106" s="22">
        <v>231.75</v>
      </c>
      <c r="F106" s="22">
        <v>6.95</v>
      </c>
      <c r="G106" s="6">
        <v>1</v>
      </c>
      <c r="H106" s="22" t="s">
        <v>19</v>
      </c>
      <c r="I106" s="23"/>
      <c r="J106" s="22" t="s">
        <v>235</v>
      </c>
      <c r="K106" s="23"/>
      <c r="L106" s="22" t="s">
        <v>438</v>
      </c>
      <c r="M106" s="22" t="s">
        <v>439</v>
      </c>
      <c r="N106" s="23"/>
    </row>
    <row r="107" s="2" customFormat="1" spans="1:14">
      <c r="A107" s="6" t="s">
        <v>433</v>
      </c>
      <c r="B107" s="55" t="s">
        <v>440</v>
      </c>
      <c r="C107" s="22" t="s">
        <v>92</v>
      </c>
      <c r="D107" s="6" t="s">
        <v>93</v>
      </c>
      <c r="E107" s="22">
        <v>231.75</v>
      </c>
      <c r="F107" s="22">
        <v>6.95</v>
      </c>
      <c r="G107" s="6">
        <v>1</v>
      </c>
      <c r="H107" s="22" t="s">
        <v>19</v>
      </c>
      <c r="I107" s="23"/>
      <c r="J107" s="22" t="s">
        <v>235</v>
      </c>
      <c r="K107" s="23"/>
      <c r="L107" s="22" t="s">
        <v>441</v>
      </c>
      <c r="M107" s="22" t="s">
        <v>442</v>
      </c>
      <c r="N107" s="23"/>
    </row>
    <row r="108" s="2" customFormat="1" spans="1:14">
      <c r="A108" s="6" t="s">
        <v>433</v>
      </c>
      <c r="B108" s="55" t="s">
        <v>443</v>
      </c>
      <c r="C108" s="22" t="s">
        <v>92</v>
      </c>
      <c r="D108" s="6" t="s">
        <v>93</v>
      </c>
      <c r="E108" s="22">
        <v>77.25</v>
      </c>
      <c r="F108" s="22">
        <v>2.32</v>
      </c>
      <c r="G108" s="6">
        <v>1</v>
      </c>
      <c r="H108" s="22" t="s">
        <v>19</v>
      </c>
      <c r="I108" s="23"/>
      <c r="J108" s="22" t="s">
        <v>362</v>
      </c>
      <c r="K108" s="23"/>
      <c r="L108" s="22" t="s">
        <v>444</v>
      </c>
      <c r="M108" s="22" t="s">
        <v>445</v>
      </c>
      <c r="N108" s="23"/>
    </row>
    <row r="109" s="2" customFormat="1" spans="1:14">
      <c r="A109" s="6" t="s">
        <v>433</v>
      </c>
      <c r="B109" s="55" t="s">
        <v>446</v>
      </c>
      <c r="C109" s="22" t="s">
        <v>92</v>
      </c>
      <c r="D109" s="6" t="s">
        <v>93</v>
      </c>
      <c r="E109" s="22">
        <v>257.5</v>
      </c>
      <c r="F109" s="22">
        <v>7.73</v>
      </c>
      <c r="G109" s="6">
        <v>1</v>
      </c>
      <c r="H109" s="22" t="s">
        <v>19</v>
      </c>
      <c r="I109" s="23"/>
      <c r="J109" s="22" t="s">
        <v>235</v>
      </c>
      <c r="K109" s="23"/>
      <c r="L109" s="22" t="s">
        <v>447</v>
      </c>
      <c r="M109" s="22" t="s">
        <v>448</v>
      </c>
      <c r="N109" s="23"/>
    </row>
    <row r="110" s="2" customFormat="1" spans="1:14">
      <c r="A110" s="6" t="s">
        <v>433</v>
      </c>
      <c r="B110" s="55" t="s">
        <v>449</v>
      </c>
      <c r="C110" s="22" t="s">
        <v>92</v>
      </c>
      <c r="D110" s="6" t="s">
        <v>93</v>
      </c>
      <c r="E110" s="22">
        <v>257.5</v>
      </c>
      <c r="F110" s="22">
        <v>7.73</v>
      </c>
      <c r="G110" s="6">
        <v>1</v>
      </c>
      <c r="H110" s="22" t="s">
        <v>19</v>
      </c>
      <c r="I110" s="23"/>
      <c r="J110" s="22" t="s">
        <v>235</v>
      </c>
      <c r="K110" s="23"/>
      <c r="L110" s="22" t="s">
        <v>450</v>
      </c>
      <c r="M110" s="22" t="s">
        <v>451</v>
      </c>
      <c r="N110" s="23"/>
    </row>
    <row r="111" s="2" customFormat="1" spans="1:14">
      <c r="A111" s="6" t="s">
        <v>433</v>
      </c>
      <c r="B111" s="55" t="s">
        <v>452</v>
      </c>
      <c r="C111" s="22" t="s">
        <v>92</v>
      </c>
      <c r="D111" s="6" t="s">
        <v>93</v>
      </c>
      <c r="E111" s="22">
        <v>1314</v>
      </c>
      <c r="F111" s="22">
        <v>39.42</v>
      </c>
      <c r="G111" s="6">
        <v>1</v>
      </c>
      <c r="H111" s="22" t="s">
        <v>19</v>
      </c>
      <c r="I111" s="23"/>
      <c r="J111" s="22" t="s">
        <v>398</v>
      </c>
      <c r="K111" s="23"/>
      <c r="L111" s="22" t="s">
        <v>453</v>
      </c>
      <c r="M111" s="22" t="s">
        <v>454</v>
      </c>
      <c r="N111" s="23"/>
    </row>
    <row r="112" s="2" customFormat="1" spans="1:14">
      <c r="A112" s="6" t="s">
        <v>455</v>
      </c>
      <c r="B112" s="22" t="s">
        <v>456</v>
      </c>
      <c r="C112" s="22" t="s">
        <v>20</v>
      </c>
      <c r="D112" s="6" t="s">
        <v>20</v>
      </c>
      <c r="E112" s="22">
        <v>3038.21</v>
      </c>
      <c r="F112" s="22">
        <v>91.15</v>
      </c>
      <c r="G112" s="6">
        <v>1</v>
      </c>
      <c r="H112" s="22" t="s">
        <v>19</v>
      </c>
      <c r="I112" s="23"/>
      <c r="J112" s="22" t="s">
        <v>457</v>
      </c>
      <c r="K112" s="23"/>
      <c r="L112" s="22" t="s">
        <v>458</v>
      </c>
      <c r="M112" s="22" t="s">
        <v>459</v>
      </c>
      <c r="N112" s="23"/>
    </row>
    <row r="113" s="2" customFormat="1" spans="1:14">
      <c r="A113" s="6" t="s">
        <v>455</v>
      </c>
      <c r="B113" s="22" t="s">
        <v>460</v>
      </c>
      <c r="C113" s="22" t="s">
        <v>20</v>
      </c>
      <c r="D113" s="6" t="s">
        <v>20</v>
      </c>
      <c r="E113" s="22">
        <v>3038.21</v>
      </c>
      <c r="F113" s="22">
        <v>91.15</v>
      </c>
      <c r="G113" s="6">
        <v>1</v>
      </c>
      <c r="H113" s="22" t="s">
        <v>19</v>
      </c>
      <c r="I113" s="23"/>
      <c r="J113" s="22" t="s">
        <v>461</v>
      </c>
      <c r="K113" s="23"/>
      <c r="L113" s="22" t="s">
        <v>458</v>
      </c>
      <c r="M113" s="22" t="s">
        <v>459</v>
      </c>
      <c r="N113" s="23"/>
    </row>
    <row r="114" s="2" customFormat="1" spans="1:14">
      <c r="A114" s="6" t="s">
        <v>455</v>
      </c>
      <c r="B114" s="22" t="s">
        <v>462</v>
      </c>
      <c r="C114" s="22" t="s">
        <v>20</v>
      </c>
      <c r="D114" s="6" t="s">
        <v>20</v>
      </c>
      <c r="E114" s="22">
        <v>903.6</v>
      </c>
      <c r="F114" s="22">
        <v>27.11</v>
      </c>
      <c r="G114" s="6">
        <v>1</v>
      </c>
      <c r="H114" s="22" t="s">
        <v>19</v>
      </c>
      <c r="I114" s="23"/>
      <c r="J114" s="22" t="s">
        <v>463</v>
      </c>
      <c r="K114" s="23"/>
      <c r="L114" s="22" t="s">
        <v>464</v>
      </c>
      <c r="M114" s="22" t="s">
        <v>465</v>
      </c>
      <c r="N114" s="23"/>
    </row>
    <row r="115" s="2" customFormat="1" spans="1:14">
      <c r="A115" s="6" t="s">
        <v>455</v>
      </c>
      <c r="B115" s="55" t="s">
        <v>466</v>
      </c>
      <c r="C115" s="22" t="s">
        <v>358</v>
      </c>
      <c r="D115" s="6" t="s">
        <v>93</v>
      </c>
      <c r="E115" s="22">
        <v>228</v>
      </c>
      <c r="F115" s="22">
        <v>6.84</v>
      </c>
      <c r="G115" s="6">
        <v>1</v>
      </c>
      <c r="H115" s="22" t="s">
        <v>19</v>
      </c>
      <c r="I115" s="23"/>
      <c r="J115" s="22" t="s">
        <v>467</v>
      </c>
      <c r="K115" s="23"/>
      <c r="L115" s="22" t="s">
        <v>468</v>
      </c>
      <c r="M115" s="22" t="s">
        <v>469</v>
      </c>
      <c r="N115" s="23"/>
    </row>
    <row r="116" s="2" customFormat="1" spans="1:14">
      <c r="A116" s="6" t="s">
        <v>81</v>
      </c>
      <c r="B116" s="55" t="s">
        <v>470</v>
      </c>
      <c r="C116" s="22" t="s">
        <v>22</v>
      </c>
      <c r="D116" s="22" t="s">
        <v>22</v>
      </c>
      <c r="E116" s="22">
        <v>30385.86</v>
      </c>
      <c r="F116" s="22">
        <v>6541.63</v>
      </c>
      <c r="G116" s="6">
        <v>1</v>
      </c>
      <c r="H116" s="22" t="s">
        <v>46</v>
      </c>
      <c r="I116" s="23"/>
      <c r="J116" s="22" t="s">
        <v>22</v>
      </c>
      <c r="K116" s="23"/>
      <c r="L116" s="22" t="s">
        <v>127</v>
      </c>
      <c r="M116" s="22" t="s">
        <v>128</v>
      </c>
      <c r="N116" s="23"/>
    </row>
    <row r="117" s="2" customFormat="1" spans="1:14">
      <c r="A117" s="6" t="s">
        <v>471</v>
      </c>
      <c r="B117" s="22" t="s">
        <v>471</v>
      </c>
      <c r="C117" s="22" t="s">
        <v>22</v>
      </c>
      <c r="D117" s="22" t="s">
        <v>22</v>
      </c>
      <c r="E117" s="22" t="s">
        <v>471</v>
      </c>
      <c r="F117" s="22" t="s">
        <v>471</v>
      </c>
      <c r="G117" s="6">
        <v>12</v>
      </c>
      <c r="H117" s="22" t="s">
        <v>46</v>
      </c>
      <c r="I117" s="23"/>
      <c r="J117" s="22" t="s">
        <v>22</v>
      </c>
      <c r="K117" s="23"/>
      <c r="L117" s="22" t="s">
        <v>471</v>
      </c>
      <c r="M117" s="22" t="s">
        <v>471</v>
      </c>
      <c r="N117" s="22" t="s">
        <v>472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selection activeCell="G1" sqref="G$1:G$1048576"/>
    </sheetView>
  </sheetViews>
  <sheetFormatPr defaultColWidth="9.81818181818182" defaultRowHeight="13.75"/>
  <cols>
    <col min="1" max="1" width="5.54545454545455" style="1" customWidth="1"/>
    <col min="2" max="2" width="34.6363636363636" style="1" customWidth="1"/>
    <col min="3" max="3" width="26.5545454545455" style="1" customWidth="1"/>
    <col min="4" max="4" width="15.6363636363636" style="3" customWidth="1"/>
    <col min="5" max="5" width="14.6363636363636" style="3" customWidth="1"/>
    <col min="6" max="6" width="16.2363636363636" style="1" customWidth="1"/>
    <col min="7" max="7" width="16.6" style="1" customWidth="1"/>
    <col min="8" max="9" width="9.81818181818182" style="1" customWidth="1"/>
    <col min="10" max="11" width="10.6363636363636" style="1" customWidth="1"/>
    <col min="12" max="12" width="25.5454545454545" style="3" customWidth="1"/>
    <col min="13" max="13" width="8.63636363636364" style="1" customWidth="1"/>
    <col min="14" max="14" width="27.5454545454545" style="1" customWidth="1"/>
    <col min="15" max="15" width="20.8181818181818" style="1" customWidth="1"/>
    <col min="16" max="16381" width="9.81818181818182" style="1"/>
  </cols>
  <sheetData>
    <row r="1" s="1" customFormat="1" ht="41.25" spans="1:15">
      <c r="A1" s="4" t="s">
        <v>473</v>
      </c>
      <c r="B1" s="5" t="s">
        <v>474</v>
      </c>
      <c r="C1" s="5" t="s">
        <v>475</v>
      </c>
      <c r="D1" s="5" t="s">
        <v>476</v>
      </c>
      <c r="E1" s="5" t="s">
        <v>477</v>
      </c>
      <c r="F1" s="5" t="s">
        <v>478</v>
      </c>
      <c r="G1" s="5" t="s">
        <v>479</v>
      </c>
      <c r="H1" s="5" t="s">
        <v>480</v>
      </c>
      <c r="I1" s="5" t="s">
        <v>12</v>
      </c>
      <c r="J1" s="5" t="s">
        <v>481</v>
      </c>
      <c r="K1" s="5" t="s">
        <v>482</v>
      </c>
      <c r="L1" s="5" t="s">
        <v>483</v>
      </c>
      <c r="M1" s="5" t="s">
        <v>77</v>
      </c>
      <c r="N1" s="5" t="s">
        <v>484</v>
      </c>
      <c r="O1" s="5" t="s">
        <v>485</v>
      </c>
    </row>
    <row r="2" s="2" customFormat="1" spans="1:15">
      <c r="A2" s="6">
        <v>1</v>
      </c>
      <c r="B2" s="6" t="s">
        <v>486</v>
      </c>
      <c r="C2" s="7" t="s">
        <v>487</v>
      </c>
      <c r="D2" s="8" t="s">
        <v>20</v>
      </c>
      <c r="E2" s="8" t="s">
        <v>20</v>
      </c>
      <c r="F2" s="9">
        <v>7304.91</v>
      </c>
      <c r="G2" s="9">
        <v>219.15</v>
      </c>
      <c r="H2" s="9">
        <v>7085.76</v>
      </c>
      <c r="I2" s="9">
        <v>1</v>
      </c>
      <c r="J2" s="9" t="s">
        <v>19</v>
      </c>
      <c r="K2" s="9"/>
      <c r="L2" s="11" t="s">
        <v>21</v>
      </c>
      <c r="M2" s="9"/>
      <c r="N2" s="9" t="s">
        <v>488</v>
      </c>
      <c r="O2" s="9" t="s">
        <v>489</v>
      </c>
    </row>
    <row r="3" s="2" customFormat="1" spans="1:15">
      <c r="A3" s="6">
        <v>2</v>
      </c>
      <c r="B3" s="6" t="s">
        <v>486</v>
      </c>
      <c r="C3" s="7" t="s">
        <v>490</v>
      </c>
      <c r="D3" s="8" t="s">
        <v>20</v>
      </c>
      <c r="E3" s="8" t="s">
        <v>20</v>
      </c>
      <c r="F3" s="9">
        <v>5335.46</v>
      </c>
      <c r="G3" s="9">
        <v>160.06</v>
      </c>
      <c r="H3" s="9">
        <v>5175.4</v>
      </c>
      <c r="I3" s="9">
        <v>1</v>
      </c>
      <c r="J3" s="9" t="s">
        <v>19</v>
      </c>
      <c r="K3" s="9"/>
      <c r="L3" s="11" t="s">
        <v>21</v>
      </c>
      <c r="M3" s="9"/>
      <c r="N3" s="9" t="s">
        <v>491</v>
      </c>
      <c r="O3" s="9" t="s">
        <v>492</v>
      </c>
    </row>
    <row r="4" s="2" customFormat="1" spans="1:15">
      <c r="A4" s="6">
        <v>3</v>
      </c>
      <c r="B4" s="6" t="s">
        <v>486</v>
      </c>
      <c r="C4" s="7" t="s">
        <v>493</v>
      </c>
      <c r="D4" s="8" t="s">
        <v>20</v>
      </c>
      <c r="E4" s="8" t="s">
        <v>20</v>
      </c>
      <c r="F4" s="9">
        <v>1111.56</v>
      </c>
      <c r="G4" s="9">
        <v>33.35</v>
      </c>
      <c r="H4" s="9">
        <v>1078.21</v>
      </c>
      <c r="I4" s="9">
        <v>1</v>
      </c>
      <c r="J4" s="9" t="s">
        <v>19</v>
      </c>
      <c r="K4" s="9"/>
      <c r="L4" s="11" t="s">
        <v>21</v>
      </c>
      <c r="M4" s="9"/>
      <c r="N4" s="9" t="s">
        <v>494</v>
      </c>
      <c r="O4" s="9" t="s">
        <v>495</v>
      </c>
    </row>
    <row r="5" s="2" customFormat="1" spans="1:15">
      <c r="A5" s="6">
        <v>4</v>
      </c>
      <c r="B5" s="6" t="s">
        <v>486</v>
      </c>
      <c r="C5" s="7" t="s">
        <v>496</v>
      </c>
      <c r="D5" s="8" t="s">
        <v>53</v>
      </c>
      <c r="E5" s="8" t="s">
        <v>53</v>
      </c>
      <c r="F5" s="9">
        <v>3809.22</v>
      </c>
      <c r="G5" s="9">
        <v>114.28</v>
      </c>
      <c r="H5" s="9">
        <v>3694.94</v>
      </c>
      <c r="I5" s="9">
        <v>1</v>
      </c>
      <c r="J5" s="9" t="s">
        <v>288</v>
      </c>
      <c r="K5" s="9"/>
      <c r="L5" s="12" t="s">
        <v>497</v>
      </c>
      <c r="M5" s="9"/>
      <c r="N5" s="9" t="s">
        <v>494</v>
      </c>
      <c r="O5" s="9" t="s">
        <v>495</v>
      </c>
    </row>
    <row r="6" s="2" customFormat="1" spans="1:15">
      <c r="A6" s="6">
        <v>5</v>
      </c>
      <c r="B6" s="6" t="s">
        <v>486</v>
      </c>
      <c r="C6" s="7" t="s">
        <v>498</v>
      </c>
      <c r="D6" s="8" t="s">
        <v>29</v>
      </c>
      <c r="E6" s="8" t="s">
        <v>29</v>
      </c>
      <c r="F6" s="9">
        <v>212.21</v>
      </c>
      <c r="G6" s="9">
        <v>6.37</v>
      </c>
      <c r="H6" s="9">
        <v>205.84</v>
      </c>
      <c r="I6" s="9">
        <v>1</v>
      </c>
      <c r="J6" s="9" t="s">
        <v>288</v>
      </c>
      <c r="K6" s="9"/>
      <c r="L6" s="12" t="s">
        <v>499</v>
      </c>
      <c r="M6" s="9"/>
      <c r="N6" s="9" t="s">
        <v>494</v>
      </c>
      <c r="O6" s="9" t="s">
        <v>495</v>
      </c>
    </row>
    <row r="7" s="2" customFormat="1" spans="1:15">
      <c r="A7" s="6">
        <v>6</v>
      </c>
      <c r="B7" s="6" t="s">
        <v>486</v>
      </c>
      <c r="C7" s="7" t="s">
        <v>500</v>
      </c>
      <c r="D7" s="8" t="s">
        <v>93</v>
      </c>
      <c r="E7" s="8" t="s">
        <v>93</v>
      </c>
      <c r="F7" s="9">
        <v>3414.17</v>
      </c>
      <c r="G7" s="9">
        <v>102.43</v>
      </c>
      <c r="H7" s="9">
        <v>3311.74</v>
      </c>
      <c r="I7" s="9">
        <v>1</v>
      </c>
      <c r="J7" s="9" t="s">
        <v>19</v>
      </c>
      <c r="K7" s="9"/>
      <c r="L7" s="12" t="s">
        <v>501</v>
      </c>
      <c r="M7" s="9"/>
      <c r="N7" s="9" t="s">
        <v>494</v>
      </c>
      <c r="O7" s="9" t="s">
        <v>495</v>
      </c>
    </row>
    <row r="8" s="2" customFormat="1" spans="1:15">
      <c r="A8" s="6">
        <v>7</v>
      </c>
      <c r="B8" s="6" t="s">
        <v>486</v>
      </c>
      <c r="C8" s="7" t="s">
        <v>502</v>
      </c>
      <c r="D8" s="8" t="s">
        <v>93</v>
      </c>
      <c r="E8" s="8" t="s">
        <v>93</v>
      </c>
      <c r="F8" s="9">
        <v>257.5</v>
      </c>
      <c r="G8" s="9">
        <v>7.73</v>
      </c>
      <c r="H8" s="9">
        <v>249.77</v>
      </c>
      <c r="I8" s="9">
        <v>1</v>
      </c>
      <c r="J8" s="9" t="s">
        <v>19</v>
      </c>
      <c r="K8" s="9"/>
      <c r="L8" s="12" t="s">
        <v>501</v>
      </c>
      <c r="M8" s="9"/>
      <c r="N8" s="9" t="s">
        <v>494</v>
      </c>
      <c r="O8" s="9" t="s">
        <v>495</v>
      </c>
    </row>
    <row r="9" s="2" customFormat="1" spans="1:15">
      <c r="A9" s="6">
        <v>8</v>
      </c>
      <c r="B9" s="6" t="s">
        <v>486</v>
      </c>
      <c r="C9" s="7" t="s">
        <v>503</v>
      </c>
      <c r="D9" s="8" t="s">
        <v>30</v>
      </c>
      <c r="E9" s="8" t="s">
        <v>30</v>
      </c>
      <c r="F9" s="9">
        <v>1486.8</v>
      </c>
      <c r="G9" s="9">
        <v>44.6</v>
      </c>
      <c r="H9" s="9">
        <v>1442.2</v>
      </c>
      <c r="I9" s="9">
        <v>1</v>
      </c>
      <c r="J9" s="9" t="s">
        <v>288</v>
      </c>
      <c r="K9" s="9"/>
      <c r="L9" s="11" t="s">
        <v>504</v>
      </c>
      <c r="M9" s="9"/>
      <c r="N9" s="9" t="s">
        <v>505</v>
      </c>
      <c r="O9" s="9" t="s">
        <v>506</v>
      </c>
    </row>
    <row r="10" s="2" customFormat="1" spans="1:15">
      <c r="A10" s="6">
        <v>9</v>
      </c>
      <c r="B10" s="6" t="s">
        <v>486</v>
      </c>
      <c r="C10" s="7" t="s">
        <v>507</v>
      </c>
      <c r="D10" s="8" t="s">
        <v>22</v>
      </c>
      <c r="E10" s="8" t="s">
        <v>22</v>
      </c>
      <c r="F10" s="9">
        <v>4104.34</v>
      </c>
      <c r="G10" s="9">
        <v>239.43</v>
      </c>
      <c r="H10" s="9">
        <v>3864.91</v>
      </c>
      <c r="I10" s="9">
        <v>1</v>
      </c>
      <c r="J10" s="9" t="s">
        <v>23</v>
      </c>
      <c r="K10" s="9"/>
      <c r="L10" s="11" t="s">
        <v>508</v>
      </c>
      <c r="M10" s="9"/>
      <c r="N10" s="9" t="s">
        <v>505</v>
      </c>
      <c r="O10" s="9" t="s">
        <v>506</v>
      </c>
    </row>
    <row r="11" s="2" customFormat="1" spans="1:15">
      <c r="A11" s="6">
        <v>10</v>
      </c>
      <c r="B11" s="6" t="s">
        <v>486</v>
      </c>
      <c r="C11" s="7" t="s">
        <v>509</v>
      </c>
      <c r="D11" s="8" t="s">
        <v>60</v>
      </c>
      <c r="E11" s="8" t="s">
        <v>60</v>
      </c>
      <c r="F11" s="9">
        <v>7155.92</v>
      </c>
      <c r="G11" s="9">
        <v>889.51</v>
      </c>
      <c r="H11" s="9">
        <v>6266.41</v>
      </c>
      <c r="I11" s="9">
        <v>1</v>
      </c>
      <c r="J11" s="9" t="s">
        <v>19</v>
      </c>
      <c r="K11" s="9"/>
      <c r="L11" s="11" t="s">
        <v>21</v>
      </c>
      <c r="M11" s="9"/>
      <c r="N11" s="9" t="s">
        <v>505</v>
      </c>
      <c r="O11" s="9" t="s">
        <v>506</v>
      </c>
    </row>
    <row r="12" s="2" customFormat="1" spans="1:15">
      <c r="A12" s="6">
        <v>11</v>
      </c>
      <c r="B12" s="6" t="s">
        <v>486</v>
      </c>
      <c r="C12" s="56" t="s">
        <v>510</v>
      </c>
      <c r="D12" s="8" t="s">
        <v>107</v>
      </c>
      <c r="E12" s="8" t="s">
        <v>107</v>
      </c>
      <c r="F12" s="9">
        <v>6489.13</v>
      </c>
      <c r="G12" s="9">
        <v>806.64</v>
      </c>
      <c r="H12" s="9">
        <v>5682.49</v>
      </c>
      <c r="I12" s="9">
        <v>1</v>
      </c>
      <c r="J12" s="9" t="s">
        <v>63</v>
      </c>
      <c r="K12" s="9"/>
      <c r="L12" s="12" t="s">
        <v>501</v>
      </c>
      <c r="M12" s="9"/>
      <c r="N12" s="9" t="s">
        <v>505</v>
      </c>
      <c r="O12" s="9" t="s">
        <v>506</v>
      </c>
    </row>
    <row r="13" s="2" customFormat="1" ht="27.5" spans="1:15">
      <c r="A13" s="6">
        <v>12</v>
      </c>
      <c r="B13" s="6" t="s">
        <v>486</v>
      </c>
      <c r="C13" s="7" t="s">
        <v>511</v>
      </c>
      <c r="D13" s="8" t="s">
        <v>293</v>
      </c>
      <c r="E13" s="8" t="s">
        <v>293</v>
      </c>
      <c r="F13" s="9">
        <v>949.07</v>
      </c>
      <c r="G13" s="9">
        <v>412.02</v>
      </c>
      <c r="H13" s="9">
        <v>537.05</v>
      </c>
      <c r="I13" s="9">
        <v>1</v>
      </c>
      <c r="J13" s="9" t="s">
        <v>19</v>
      </c>
      <c r="K13" s="9"/>
      <c r="L13" s="13" t="s">
        <v>512</v>
      </c>
      <c r="M13" s="9"/>
      <c r="N13" s="9" t="s">
        <v>505</v>
      </c>
      <c r="O13" s="9" t="s">
        <v>506</v>
      </c>
    </row>
    <row r="14" s="2" customFormat="1" spans="1:15">
      <c r="A14" s="6">
        <v>13</v>
      </c>
      <c r="B14" s="6" t="s">
        <v>486</v>
      </c>
      <c r="C14" s="56" t="s">
        <v>513</v>
      </c>
      <c r="D14" s="8" t="s">
        <v>20</v>
      </c>
      <c r="E14" s="8" t="s">
        <v>20</v>
      </c>
      <c r="F14" s="9">
        <v>1683.77</v>
      </c>
      <c r="G14" s="9">
        <v>50.51</v>
      </c>
      <c r="H14" s="9">
        <v>1633.26</v>
      </c>
      <c r="I14" s="9">
        <v>1</v>
      </c>
      <c r="J14" s="9" t="s">
        <v>19</v>
      </c>
      <c r="K14" s="9"/>
      <c r="L14" s="11" t="s">
        <v>21</v>
      </c>
      <c r="M14" s="9"/>
      <c r="N14" s="9" t="s">
        <v>514</v>
      </c>
      <c r="O14" s="9" t="s">
        <v>515</v>
      </c>
    </row>
    <row r="15" s="2" customFormat="1" spans="1:15">
      <c r="A15" s="6">
        <v>14</v>
      </c>
      <c r="B15" s="6" t="s">
        <v>486</v>
      </c>
      <c r="C15" s="56" t="s">
        <v>516</v>
      </c>
      <c r="D15" s="8" t="s">
        <v>20</v>
      </c>
      <c r="E15" s="8" t="s">
        <v>20</v>
      </c>
      <c r="F15" s="9">
        <v>4622.19</v>
      </c>
      <c r="G15" s="9">
        <v>138.67</v>
      </c>
      <c r="H15" s="9">
        <v>4483.52</v>
      </c>
      <c r="I15" s="9">
        <v>1</v>
      </c>
      <c r="J15" s="9" t="s">
        <v>19</v>
      </c>
      <c r="K15" s="9"/>
      <c r="L15" s="11" t="s">
        <v>21</v>
      </c>
      <c r="M15" s="9"/>
      <c r="N15" s="9" t="s">
        <v>517</v>
      </c>
      <c r="O15" s="9" t="s">
        <v>518</v>
      </c>
    </row>
    <row r="16" s="2" customFormat="1" spans="1:15">
      <c r="A16" s="6">
        <v>15</v>
      </c>
      <c r="B16" s="6" t="s">
        <v>486</v>
      </c>
      <c r="C16" s="56" t="s">
        <v>519</v>
      </c>
      <c r="D16" s="8" t="s">
        <v>20</v>
      </c>
      <c r="E16" s="8" t="s">
        <v>20</v>
      </c>
      <c r="F16" s="9">
        <v>3084.96</v>
      </c>
      <c r="G16" s="9">
        <v>92.55</v>
      </c>
      <c r="H16" s="9">
        <v>2992.41</v>
      </c>
      <c r="I16" s="9">
        <v>1</v>
      </c>
      <c r="J16" s="9" t="s">
        <v>19</v>
      </c>
      <c r="K16" s="9"/>
      <c r="L16" s="11" t="s">
        <v>21</v>
      </c>
      <c r="M16" s="9"/>
      <c r="N16" s="9" t="s">
        <v>520</v>
      </c>
      <c r="O16" s="9" t="s">
        <v>521</v>
      </c>
    </row>
    <row r="17" s="2" customFormat="1" spans="1:15">
      <c r="A17" s="6">
        <v>16</v>
      </c>
      <c r="B17" s="6" t="s">
        <v>486</v>
      </c>
      <c r="C17" s="56" t="s">
        <v>522</v>
      </c>
      <c r="D17" s="8" t="s">
        <v>60</v>
      </c>
      <c r="E17" s="8" t="s">
        <v>60</v>
      </c>
      <c r="F17" s="9">
        <v>7397.02</v>
      </c>
      <c r="G17" s="9">
        <v>221.91</v>
      </c>
      <c r="H17" s="9">
        <v>7175.11</v>
      </c>
      <c r="I17" s="9">
        <v>1</v>
      </c>
      <c r="J17" s="9" t="s">
        <v>19</v>
      </c>
      <c r="K17" s="9"/>
      <c r="L17" s="11" t="s">
        <v>21</v>
      </c>
      <c r="M17" s="9"/>
      <c r="N17" s="9" t="s">
        <v>523</v>
      </c>
      <c r="O17" s="9" t="s">
        <v>524</v>
      </c>
    </row>
    <row r="18" s="2" customFormat="1" spans="1:15">
      <c r="A18" s="6">
        <v>17</v>
      </c>
      <c r="B18" s="6" t="s">
        <v>486</v>
      </c>
      <c r="C18" s="56" t="s">
        <v>525</v>
      </c>
      <c r="D18" s="8" t="s">
        <v>20</v>
      </c>
      <c r="E18" s="8" t="s">
        <v>20</v>
      </c>
      <c r="F18" s="9">
        <v>5310.61</v>
      </c>
      <c r="G18" s="9">
        <v>159.32</v>
      </c>
      <c r="H18" s="9">
        <v>5151.29</v>
      </c>
      <c r="I18" s="9">
        <v>1</v>
      </c>
      <c r="J18" s="9" t="s">
        <v>19</v>
      </c>
      <c r="K18" s="9"/>
      <c r="L18" s="11" t="s">
        <v>21</v>
      </c>
      <c r="M18" s="9"/>
      <c r="N18" s="9" t="s">
        <v>526</v>
      </c>
      <c r="O18" s="9" t="s">
        <v>527</v>
      </c>
    </row>
    <row r="19" s="2" customFormat="1" spans="1:15">
      <c r="A19" s="6">
        <v>18</v>
      </c>
      <c r="B19" s="6" t="s">
        <v>486</v>
      </c>
      <c r="C19" s="56" t="s">
        <v>528</v>
      </c>
      <c r="D19" s="8" t="s">
        <v>20</v>
      </c>
      <c r="E19" s="8" t="s">
        <v>20</v>
      </c>
      <c r="F19" s="9">
        <v>3757.98</v>
      </c>
      <c r="G19" s="9">
        <v>112.74</v>
      </c>
      <c r="H19" s="9">
        <v>3645.24</v>
      </c>
      <c r="I19" s="9">
        <v>1</v>
      </c>
      <c r="J19" s="9" t="s">
        <v>19</v>
      </c>
      <c r="K19" s="9"/>
      <c r="L19" s="11" t="s">
        <v>21</v>
      </c>
      <c r="M19" s="9"/>
      <c r="N19" s="9" t="s">
        <v>529</v>
      </c>
      <c r="O19" s="9" t="s">
        <v>530</v>
      </c>
    </row>
    <row r="20" s="2" customFormat="1" spans="1:15">
      <c r="A20" s="6">
        <v>19</v>
      </c>
      <c r="B20" s="6" t="s">
        <v>486</v>
      </c>
      <c r="C20" s="56" t="s">
        <v>531</v>
      </c>
      <c r="D20" s="8" t="s">
        <v>20</v>
      </c>
      <c r="E20" s="8" t="s">
        <v>20</v>
      </c>
      <c r="F20" s="9">
        <v>953.7</v>
      </c>
      <c r="G20" s="9">
        <v>28.61</v>
      </c>
      <c r="H20" s="9">
        <v>925.09</v>
      </c>
      <c r="I20" s="9">
        <v>1</v>
      </c>
      <c r="J20" s="9" t="s">
        <v>19</v>
      </c>
      <c r="K20" s="9"/>
      <c r="L20" s="11" t="s">
        <v>21</v>
      </c>
      <c r="M20" s="9"/>
      <c r="N20" s="9" t="s">
        <v>532</v>
      </c>
      <c r="O20" s="9" t="s">
        <v>533</v>
      </c>
    </row>
    <row r="21" s="2" customFormat="1" ht="27.5" spans="1:15">
      <c r="A21" s="6">
        <v>20</v>
      </c>
      <c r="B21" s="6" t="s">
        <v>486</v>
      </c>
      <c r="C21" s="7" t="s">
        <v>534</v>
      </c>
      <c r="D21" s="8" t="s">
        <v>293</v>
      </c>
      <c r="E21" s="8" t="s">
        <v>293</v>
      </c>
      <c r="F21" s="9">
        <v>364.31</v>
      </c>
      <c r="G21" s="9">
        <v>50.17</v>
      </c>
      <c r="H21" s="9">
        <v>314.14</v>
      </c>
      <c r="I21" s="9">
        <v>1</v>
      </c>
      <c r="J21" s="9" t="s">
        <v>19</v>
      </c>
      <c r="K21" s="9"/>
      <c r="L21" s="11" t="s">
        <v>25</v>
      </c>
      <c r="M21" s="9"/>
      <c r="N21" s="9" t="s">
        <v>494</v>
      </c>
      <c r="O21" s="9" t="s">
        <v>495</v>
      </c>
    </row>
    <row r="22" s="2" customFormat="1" ht="27.5" spans="1:15">
      <c r="A22" s="6">
        <v>21</v>
      </c>
      <c r="B22" s="6" t="s">
        <v>486</v>
      </c>
      <c r="C22" s="7" t="s">
        <v>535</v>
      </c>
      <c r="D22" s="8" t="s">
        <v>293</v>
      </c>
      <c r="E22" s="8" t="s">
        <v>293</v>
      </c>
      <c r="F22" s="9">
        <v>372.52</v>
      </c>
      <c r="G22" s="9">
        <v>66.34</v>
      </c>
      <c r="H22" s="9">
        <v>306.18</v>
      </c>
      <c r="I22" s="9">
        <v>1</v>
      </c>
      <c r="J22" s="9" t="s">
        <v>19</v>
      </c>
      <c r="K22" s="9"/>
      <c r="L22" s="11" t="s">
        <v>25</v>
      </c>
      <c r="M22" s="9"/>
      <c r="N22" s="9" t="s">
        <v>505</v>
      </c>
      <c r="O22" s="9" t="s">
        <v>506</v>
      </c>
    </row>
    <row r="23" s="1" customFormat="1" ht="19" customHeight="1" spans="1:15">
      <c r="A23" s="6">
        <v>22</v>
      </c>
      <c r="B23" s="6" t="s">
        <v>486</v>
      </c>
      <c r="C23" s="57" t="s">
        <v>536</v>
      </c>
      <c r="D23" s="10" t="s">
        <v>31</v>
      </c>
      <c r="E23" s="10" t="s">
        <v>31</v>
      </c>
      <c r="F23" s="9">
        <v>2027.51</v>
      </c>
      <c r="G23" s="9">
        <v>175.52</v>
      </c>
      <c r="H23" s="9">
        <v>1851.99</v>
      </c>
      <c r="I23" s="9">
        <v>1</v>
      </c>
      <c r="J23" s="9" t="s">
        <v>19</v>
      </c>
      <c r="K23" s="9"/>
      <c r="L23" s="11" t="s">
        <v>31</v>
      </c>
      <c r="M23" s="9"/>
      <c r="N23" s="9" t="s">
        <v>537</v>
      </c>
      <c r="O23" s="9" t="s">
        <v>538</v>
      </c>
    </row>
    <row r="24" s="2" customFormat="1" spans="1:15">
      <c r="A24" s="6">
        <v>23</v>
      </c>
      <c r="B24" s="6" t="s">
        <v>539</v>
      </c>
      <c r="C24" s="7" t="s">
        <v>471</v>
      </c>
      <c r="D24" s="8" t="s">
        <v>32</v>
      </c>
      <c r="E24" s="8" t="s">
        <v>32</v>
      </c>
      <c r="F24" s="9" t="s">
        <v>540</v>
      </c>
      <c r="G24" s="9" t="s">
        <v>540</v>
      </c>
      <c r="H24" s="9" t="s">
        <v>540</v>
      </c>
      <c r="I24" s="9">
        <v>1</v>
      </c>
      <c r="J24" s="9" t="s">
        <v>19</v>
      </c>
      <c r="K24" s="9"/>
      <c r="L24" s="11" t="s">
        <v>471</v>
      </c>
      <c r="M24" s="9"/>
      <c r="N24" s="9" t="s">
        <v>471</v>
      </c>
      <c r="O24" s="9" t="s">
        <v>471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衢州</vt:lpstr>
      <vt:lpstr>舟山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方佳</cp:lastModifiedBy>
  <dcterms:created xsi:type="dcterms:W3CDTF">2022-11-07T02:30:00Z</dcterms:created>
  <dcterms:modified xsi:type="dcterms:W3CDTF">2025-05-15T08:54:51Z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